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总表01" sheetId="1" r:id="rId1"/>
    <sheet name="收入总表02" sheetId="2" r:id="rId2"/>
    <sheet name="支出表03" sheetId="3" r:id="rId3"/>
    <sheet name="财政拨款收支预算总表04" sheetId="4" r:id="rId4"/>
    <sheet name="一般公共预算表05" sheetId="5" r:id="rId5"/>
    <sheet name="一般公共预算基本支出表06" sheetId="6" r:id="rId6"/>
    <sheet name="政府性基金预算表07" sheetId="7" r:id="rId7"/>
    <sheet name="一般预算“三公”经费08" sheetId="8" r:id="rId8"/>
    <sheet name="项目支出09" sheetId="9" r:id="rId9"/>
    <sheet name="重点项目支出预算表10" sheetId="10" r:id="rId10"/>
  </sheets>
  <definedNames>
    <definedName name="_xlnm.Print_Area" localSheetId="3">'财政拨款收支预算总表04'!$A$1:$D$38</definedName>
  </definedNames>
  <calcPr fullCalcOnLoad="1"/>
</workbook>
</file>

<file path=xl/sharedStrings.xml><?xml version="1.0" encoding="utf-8"?>
<sst xmlns="http://schemas.openxmlformats.org/spreadsheetml/2006/main" count="417" uniqueCount="258">
  <si>
    <t>表01</t>
  </si>
  <si>
    <t>2021年衢州市级收支预算总表</t>
  </si>
  <si>
    <t>【306003】衢州学院</t>
  </si>
  <si>
    <t>单位：万元</t>
  </si>
  <si>
    <t>收      入</t>
  </si>
  <si>
    <t>支      出</t>
  </si>
  <si>
    <t>项    目</t>
  </si>
  <si>
    <t>当年预算</t>
  </si>
  <si>
    <t>项目</t>
  </si>
  <si>
    <t>当 年 预 算</t>
  </si>
  <si>
    <t>财政拨款</t>
  </si>
  <si>
    <t>[205]教育支出</t>
  </si>
  <si>
    <t>  一般公共预算拨款收入</t>
  </si>
  <si>
    <t>　[20502]普通教育</t>
  </si>
  <si>
    <t>  政府性基金预算拨款</t>
  </si>
  <si>
    <t>　　[2050205]高等教育</t>
  </si>
  <si>
    <t>专户资金</t>
  </si>
  <si>
    <t>　[20509]教育费附加安排的支出</t>
  </si>
  <si>
    <t>事业收入（事业单位，不含专户资金）</t>
  </si>
  <si>
    <t>　　[2050999]其他教育费附加安排的支出</t>
  </si>
  <si>
    <t>事业单位经营收入</t>
  </si>
  <si>
    <t>[206]科学技术支出</t>
  </si>
  <si>
    <t>其他收入</t>
  </si>
  <si>
    <t>　[20604]技术研究与开发</t>
  </si>
  <si>
    <t>　　[2060499]其他技术研究与开发支出</t>
  </si>
  <si>
    <t>　[20606]社会科学</t>
  </si>
  <si>
    <t>　　[2060602]社会科学研究</t>
  </si>
  <si>
    <t>[208]社会保障和就业支出</t>
  </si>
  <si>
    <t>　[20805]行政事业单位养老支出</t>
  </si>
  <si>
    <t>　　[2080502]事业单位离退休</t>
  </si>
  <si>
    <t>　　[2080505]机关事业单位基本养老保险缴费支出</t>
  </si>
  <si>
    <t>　　[2080506]机关事业单位职业年金缴费支出</t>
  </si>
  <si>
    <t>　　[2080599]其他行政事业单位养老支出</t>
  </si>
  <si>
    <t>[212]城乡社区支出</t>
  </si>
  <si>
    <t>　[21208]国有土地使用权出让收入安排的支出</t>
  </si>
  <si>
    <t>　　[2120803]城市建设支出</t>
  </si>
  <si>
    <t>[221]住房保障支出</t>
  </si>
  <si>
    <t>　[22102]住房改革支出</t>
  </si>
  <si>
    <t>　　[2210201]住房公积金</t>
  </si>
  <si>
    <t>本年收入合计</t>
  </si>
  <si>
    <t>本年支出合计</t>
  </si>
  <si>
    <t>上级补助收入（非财政）</t>
  </si>
  <si>
    <t>上级专项补助收入（财政）</t>
  </si>
  <si>
    <t>上缴上级支出</t>
  </si>
  <si>
    <t>附属单位上缴收入</t>
  </si>
  <si>
    <t>对附属单位补助支出</t>
  </si>
  <si>
    <t>其他拨入专款</t>
  </si>
  <si>
    <t>结转下年</t>
  </si>
  <si>
    <t xml:space="preserve">上年结转 </t>
  </si>
  <si>
    <t xml:space="preserve">  其中：专项结转（用款计划）</t>
  </si>
  <si>
    <t xml:space="preserve">       纳入预算管理的政府性基金结转</t>
  </si>
  <si>
    <t xml:space="preserve">       用款计划结余</t>
  </si>
  <si>
    <t xml:space="preserve">       专户资金结余</t>
  </si>
  <si>
    <t xml:space="preserve">       其他资金结余</t>
  </si>
  <si>
    <t>收入总计</t>
  </si>
  <si>
    <t>支出总计</t>
  </si>
  <si>
    <t>表02</t>
  </si>
  <si>
    <t>2021年衢州市级收入预算总表</t>
  </si>
  <si>
    <t>单位:万元</t>
  </si>
  <si>
    <t>单位名称</t>
  </si>
  <si>
    <t>总计</t>
  </si>
  <si>
    <t>事业收入（不含专户资金）</t>
  </si>
  <si>
    <t>上年结转</t>
  </si>
  <si>
    <t>合计</t>
  </si>
  <si>
    <t>一般公共预算拨款</t>
  </si>
  <si>
    <t>政府性基金预算拨款</t>
  </si>
  <si>
    <t>**</t>
  </si>
  <si>
    <t>衢州学院</t>
  </si>
  <si>
    <t>2021年衢州市级支出预算总表</t>
  </si>
  <si>
    <t>科目编码</t>
  </si>
  <si>
    <t>科目名称</t>
  </si>
  <si>
    <t>基本支出</t>
  </si>
  <si>
    <t>项目支出</t>
  </si>
  <si>
    <t>小计</t>
  </si>
  <si>
    <t>人员经费</t>
  </si>
  <si>
    <t>包干经费</t>
  </si>
  <si>
    <t/>
  </si>
  <si>
    <t>205</t>
  </si>
  <si>
    <t>教育支出</t>
  </si>
  <si>
    <t>　20502</t>
  </si>
  <si>
    <t>普通教育</t>
  </si>
  <si>
    <t>　　2050205</t>
  </si>
  <si>
    <t>高等教育</t>
  </si>
  <si>
    <t>　20509</t>
  </si>
  <si>
    <t>教育费附加安排的支出</t>
  </si>
  <si>
    <t>　　2050999</t>
  </si>
  <si>
    <t>其他教育费附加安排的支出</t>
  </si>
  <si>
    <t>206</t>
  </si>
  <si>
    <t>科学技术支出</t>
  </si>
  <si>
    <t>　20604</t>
  </si>
  <si>
    <t>技术研究与开发</t>
  </si>
  <si>
    <t>　　2060499</t>
  </si>
  <si>
    <t>其他技术研究与开发支出</t>
  </si>
  <si>
    <t xml:space="preserve">  20606</t>
  </si>
  <si>
    <t>社会科学</t>
  </si>
  <si>
    <t xml:space="preserve">    2060602</t>
  </si>
  <si>
    <t>社会科学研究</t>
  </si>
  <si>
    <t>208</t>
  </si>
  <si>
    <t>社会保障和就业支出</t>
  </si>
  <si>
    <t xml:space="preserve">  20805</t>
  </si>
  <si>
    <t>行政事业单位养老支出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</si>
  <si>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</si>
  <si>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</si>
  <si>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</si>
  <si>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</si>
  <si>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</si>
  <si>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</si>
  <si>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  2080599</t>
  </si>
  <si>
    <t>其他行政事业单位养老支出</t>
  </si>
  <si>
    <t>212</t>
  </si>
  <si>
    <t>城乡社区支出</t>
  </si>
  <si>
    <t xml:space="preserve">  21208</t>
  </si>
  <si>
    <t>国有土地使用权出让收入安排的支出</t>
  </si>
  <si>
    <t xml:space="preserve">    2120803</t>
  </si>
  <si>
    <t>城市建设支出</t>
  </si>
  <si>
    <t>221</t>
  </si>
  <si>
    <t>住房保障支出</t>
  </si>
  <si>
    <t>　22102</t>
  </si>
  <si>
    <t>住房改革支出</t>
  </si>
  <si>
    <t>　　2210201</t>
  </si>
  <si>
    <t>住房公积金</t>
  </si>
  <si>
    <t xml:space="preserve">                                                                                                                         表04</t>
  </si>
  <si>
    <t>2021年市级财政拨款收支预算总表</t>
  </si>
  <si>
    <t>收                    入</t>
  </si>
  <si>
    <t>支                    出</t>
  </si>
  <si>
    <t>项           目</t>
  </si>
  <si>
    <t>一、财政拨款</t>
  </si>
  <si>
    <t>    一般公共预算</t>
  </si>
  <si>
    <t>    政府性基金预算</t>
  </si>
  <si>
    <t xml:space="preserve">      本年支出合计</t>
  </si>
  <si>
    <t xml:space="preserve">      上缴上级支出</t>
  </si>
  <si>
    <t xml:space="preserve">      对附属单位补助支出</t>
  </si>
  <si>
    <t xml:space="preserve">      结转下年</t>
  </si>
  <si>
    <t>表05</t>
  </si>
  <si>
    <t>2021年衢州市级一般公共预算表</t>
  </si>
  <si>
    <t>备注</t>
  </si>
  <si>
    <t>表06</t>
  </si>
  <si>
    <t>2021年衢州市级一般公共预算基本支出表</t>
  </si>
  <si>
    <t>经济分类科目</t>
  </si>
  <si>
    <t>本年一般公共预算基本支出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</si>
  <si>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</si>
  <si>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</si>
  <si>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</si>
  <si>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</si>
  <si>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</si>
  <si>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</si>
  <si>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</si>
  <si>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</si>
  <si>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</si>
  <si>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</si>
  <si>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</si>
  <si>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</si>
  <si>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</si>
  <si>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</si>
  <si>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</si>
  <si>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</si>
  <si>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</si>
  <si>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</si>
  <si>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</si>
  <si>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</si>
  <si>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</si>
  <si>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</si>
  <si>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</si>
  <si>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</si>
  <si>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</si>
  <si>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</si>
  <si>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</si>
  <si>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</si>
  <si>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</si>
  <si>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　30215</t>
  </si>
  <si>
    <t>　会议费</t>
  </si>
  <si>
    <t>　30216</t>
  </si>
  <si>
    <t>　培训费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</si>
  <si>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</si>
  <si>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</si>
  <si>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</si>
  <si>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</si>
  <si>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</si>
  <si>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</si>
  <si>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</si>
  <si>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</si>
  <si>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</si>
  <si>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</si>
  <si>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</si>
  <si>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</si>
  <si>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</si>
  <si>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</si>
  <si>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</si>
  <si>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</si>
  <si>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</si>
  <si>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</si>
  <si>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</si>
  <si>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</si>
  <si>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</si>
  <si>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</si>
  <si>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表07</t>
  </si>
  <si>
    <t>2021年衢州市级政府性基金预算支出表</t>
  </si>
  <si>
    <t>表08</t>
  </si>
  <si>
    <t>2021年衢州市级一般公共预算“三公”经费支出表</t>
  </si>
  <si>
    <t>因公出国（境）费用</t>
  </si>
  <si>
    <t>公务用车购置及运行费</t>
  </si>
  <si>
    <t>公务接待费</t>
  </si>
  <si>
    <t>公务用车运行维护费</t>
  </si>
  <si>
    <t>公务用车购置</t>
  </si>
  <si>
    <t>注：不含教学科研人员学术交流因公出国（境）费用</t>
  </si>
  <si>
    <r>
      <t xml:space="preserve">     </t>
    </r>
    <r>
      <rPr>
        <sz val="10"/>
        <rFont val="宋体"/>
        <family val="0"/>
      </rPr>
      <t>衢州学院没有一般公共预算安排的</t>
    </r>
    <r>
      <rPr>
        <sz val="10"/>
        <rFont val="Arial"/>
        <family val="2"/>
      </rPr>
      <t>“</t>
    </r>
    <r>
      <rPr>
        <sz val="10"/>
        <rFont val="宋体"/>
        <family val="0"/>
      </rPr>
      <t>三公</t>
    </r>
    <r>
      <rPr>
        <sz val="10"/>
        <rFont val="Arial"/>
        <family val="2"/>
      </rPr>
      <t>”</t>
    </r>
    <r>
      <rPr>
        <sz val="10"/>
        <rFont val="宋体"/>
        <family val="0"/>
      </rPr>
      <t>经费支出，故本表无数据</t>
    </r>
  </si>
  <si>
    <t>表09</t>
  </si>
  <si>
    <t>2021年市级部门（单位）项目支出预算表</t>
  </si>
  <si>
    <t>项目名称</t>
  </si>
  <si>
    <t>一般公共预算</t>
  </si>
  <si>
    <t>政府性基金</t>
  </si>
  <si>
    <t>单位资金</t>
  </si>
  <si>
    <t>“中国哲学与文化研究中心”活动经费</t>
  </si>
  <si>
    <t>体育竞赛项目-（省补）提前下达2021年教育费附加专项资金</t>
  </si>
  <si>
    <t>基层就业学费补偿贷款代偿-（省补）提前下达2021年高等教育其他项目补助市县经费</t>
  </si>
  <si>
    <t>基础设施维修经费</t>
  </si>
  <si>
    <t>学生与后勤保障经费</t>
  </si>
  <si>
    <t>实验室与信息化建设项目经费</t>
  </si>
  <si>
    <t>师范教育创新工程-（省补）提前下达2021年教育费附加专项资金</t>
  </si>
  <si>
    <t>应征入伍服义务兵役和直招士官学生资助-提前下达2021年学生资助补助经费</t>
  </si>
  <si>
    <t>思想政治工作质量提升工程-（省补）提前下达2021年教育费附加专项资金</t>
  </si>
  <si>
    <t>提前下达2021年浙江省哲学社会科学专项资金</t>
  </si>
  <si>
    <t>提前下达2021年省科技发展专项资金</t>
  </si>
  <si>
    <t>教师教育虚拟仿真实验教学中心-2020年中央财政支持地方高校改革发展专项资金</t>
  </si>
  <si>
    <t>教科研项目经费</t>
  </si>
  <si>
    <t>日常教学与实践经费</t>
  </si>
  <si>
    <t>智慧云国际商务英语情景实训室-2021年浙江省提升地方高校办学水平专项</t>
  </si>
  <si>
    <t>本专科生国家奖助学金-提前下达2021年学生资助补助经费</t>
  </si>
  <si>
    <t>机器人基础及创新实验室-提前下达2021年中央财政支持地方高校改革发展专项资金</t>
  </si>
  <si>
    <t>材料科学与工程专业实验室-提前下达2021年中央财政支持地方高校改革发展专项资金</t>
  </si>
  <si>
    <t>校内助学基金</t>
  </si>
  <si>
    <t>省政府奖学金-提前下达2021年学生资助补助经费</t>
  </si>
  <si>
    <t>绿色建筑实验中心-2020年中央财政支持地方高校改革发展专项资金</t>
  </si>
  <si>
    <t>艺术实训中心改造与提升-2021年浙江省提升地方高校办学水平专项</t>
  </si>
  <si>
    <t>衢州学院二期建设资金</t>
  </si>
  <si>
    <t>衢州学院人才队伍建设类-2021年浙江省提升地方高校办学水平专项</t>
  </si>
  <si>
    <t>衢州学院教学楼智慧教室建设-提前下达2021年中央财政支持地方高校改革发展专项资金</t>
  </si>
  <si>
    <t>高校园区互聘互认学分补助-（省补）提前下达2021年教育费附加专项资金</t>
  </si>
  <si>
    <t>高校基层党建工作专项-（省补）提前下达2021年教育费附加专项资金</t>
  </si>
  <si>
    <t>高校学生食堂临时伙食补贴</t>
  </si>
  <si>
    <t>高校绩效奖补资金-（省补）提前下达2021年教育费附加专项资金</t>
  </si>
  <si>
    <t>开展硕士学位授予单位创建工作</t>
  </si>
  <si>
    <t>图书馆周边配套提升工程</t>
  </si>
  <si>
    <t>浙江大学工程师学院衢州分院师生宿舍改造项目</t>
  </si>
  <si>
    <t>浙江大学工程师学院衢州分院用房项目</t>
  </si>
  <si>
    <t>浙江大学工程师学院衢州分院用房高配增容项目</t>
  </si>
  <si>
    <t>衢州学院图书馆幕墙玻璃隐患排险及图书馆一楼改造项目</t>
  </si>
  <si>
    <t>衢州学院多功能体育活动中心</t>
  </si>
  <si>
    <t>衢州学院实验楼南片区海绵改造提升项目</t>
  </si>
  <si>
    <t>衢州学院田径场改造工程</t>
  </si>
  <si>
    <t>衢州学院网球场改造工程</t>
  </si>
  <si>
    <t>衢州学院高低压配电设施维护改造工程</t>
  </si>
  <si>
    <t>表10</t>
  </si>
  <si>
    <t>2021年市级部门(单位)预算财政拨款重点项目支出预算表(单位不需公开)</t>
  </si>
  <si>
    <t>部门名称</t>
  </si>
  <si>
    <t>项目绩效目标</t>
  </si>
  <si>
    <t>引育高层次团队与领军人才；建设省部级科研教学成果奖；创建省部级科研平台；扩大国内外合作交流；培育国家级优秀教材、省级以上精品课程及专业、省自然科学联合基金项目；建设重要基础设施等。到2020年，成为浙江省硕士增列候选高校；2023年，力争取得硕士学位授予权。</t>
  </si>
  <si>
    <t>对图书馆一楼大厅、两侧书库、卫生间的吊顶、地面、水电、等设施进行改造、修缮，保障师生安全， 满足教学、图书借阅、电子阅览、自习等需要，丰富师生业务生活，提高师生综合素质。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</si>
</sst>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);[Red]\(0.00\)"/>
    <numFmt numFmtId="181" formatCode="0.00;[Red]0.00"/>
    <numFmt numFmtId="182" formatCode="#,##0.00_);[Red]\(#,##0.00\)"/>
    <numFmt numFmtId="183" formatCode="0.00_ "/>
  </numFmts>
  <fonts count="61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name val="方正书宋_GBK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b/>
      <sz val="1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6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58" fillId="0" borderId="0">
      <alignment vertical="center"/>
      <protection/>
    </xf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63" applyFont="1" applyFill="1" applyBorder="1" applyAlignment="1">
      <alignment/>
      <protection/>
    </xf>
    <xf numFmtId="0" fontId="2" fillId="0" borderId="0" xfId="63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vertical="center"/>
      <protection/>
    </xf>
    <xf numFmtId="180" fontId="2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 wrapText="1"/>
    </xf>
    <xf numFmtId="180" fontId="2" fillId="0" borderId="0" xfId="0" applyNumberFormat="1" applyFont="1" applyFill="1" applyBorder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Continuous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49" fontId="6" fillId="0" borderId="10" xfId="63" applyNumberFormat="1" applyFont="1" applyFill="1" applyBorder="1" applyAlignment="1">
      <alignment vertical="center" wrapText="1"/>
      <protection/>
    </xf>
    <xf numFmtId="0" fontId="7" fillId="0" borderId="12" xfId="0" applyNumberFormat="1" applyFont="1" applyBorder="1" applyAlignment="1" applyProtection="1">
      <alignment horizontal="left" vertical="center" wrapText="1"/>
      <protection/>
    </xf>
    <xf numFmtId="181" fontId="8" fillId="0" borderId="12" xfId="0" applyNumberFormat="1" applyFont="1" applyBorder="1" applyAlignment="1" applyProtection="1">
      <alignment vertical="center"/>
      <protection/>
    </xf>
    <xf numFmtId="181" fontId="8" fillId="0" borderId="12" xfId="0" applyNumberFormat="1" applyFont="1" applyBorder="1" applyAlignment="1" applyProtection="1">
      <alignment horizontal="center" vertical="center"/>
      <protection/>
    </xf>
    <xf numFmtId="0" fontId="6" fillId="0" borderId="10" xfId="63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82" fontId="7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181" fontId="5" fillId="0" borderId="12" xfId="0" applyNumberFormat="1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81" fontId="5" fillId="0" borderId="14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3" fillId="0" borderId="15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6" xfId="0" applyNumberFormat="1" applyFont="1" applyBorder="1" applyAlignment="1" applyProtection="1">
      <alignment horizontal="center" vertical="center" wrapText="1"/>
      <protection/>
    </xf>
    <xf numFmtId="0" fontId="15" fillId="0" borderId="12" xfId="0" applyNumberFormat="1" applyFont="1" applyBorder="1" applyAlignment="1" applyProtection="1">
      <alignment horizontal="center" vertical="center"/>
      <protection/>
    </xf>
    <xf numFmtId="180" fontId="15" fillId="0" borderId="16" xfId="0" applyNumberFormat="1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vertical="center" wrapText="1"/>
      <protection/>
    </xf>
    <xf numFmtId="180" fontId="15" fillId="0" borderId="12" xfId="0" applyNumberFormat="1" applyFont="1" applyBorder="1" applyAlignment="1" applyProtection="1">
      <alignment horizontal="center" vertical="center" wrapText="1"/>
      <protection/>
    </xf>
    <xf numFmtId="180" fontId="15" fillId="0" borderId="12" xfId="0" applyNumberFormat="1" applyFont="1" applyBorder="1" applyAlignment="1" applyProtection="1">
      <alignment horizontal="center" vertical="center"/>
      <protection/>
    </xf>
    <xf numFmtId="180" fontId="15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left" vertical="center"/>
      <protection/>
    </xf>
    <xf numFmtId="181" fontId="7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15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59" fillId="0" borderId="10" xfId="0" applyFont="1" applyBorder="1" applyAlignment="1">
      <alignment/>
    </xf>
    <xf numFmtId="183" fontId="7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13" fillId="0" borderId="15" xfId="0" applyNumberFormat="1" applyFont="1" applyBorder="1" applyAlignment="1" applyProtection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17" fillId="0" borderId="12" xfId="0" applyNumberFormat="1" applyFont="1" applyBorder="1" applyAlignment="1" applyProtection="1">
      <alignment vertical="center"/>
      <protection/>
    </xf>
    <xf numFmtId="181" fontId="17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vertical="center"/>
      <protection/>
    </xf>
    <xf numFmtId="0" fontId="60" fillId="0" borderId="0" xfId="0" applyFont="1" applyAlignment="1">
      <alignment horizontal="justify"/>
    </xf>
    <xf numFmtId="10" fontId="0" fillId="0" borderId="0" xfId="25" applyNumberFormat="1" applyAlignment="1">
      <alignment/>
    </xf>
    <xf numFmtId="0" fontId="19" fillId="0" borderId="0" xfId="0" applyFont="1" applyAlignment="1">
      <alignment horizontal="justify"/>
    </xf>
    <xf numFmtId="0" fontId="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left" vertical="center"/>
      <protection/>
    </xf>
    <xf numFmtId="183" fontId="8" fillId="0" borderId="13" xfId="0" applyNumberFormat="1" applyFont="1" applyBorder="1" applyAlignment="1" applyProtection="1">
      <alignment horizontal="right" vertical="center"/>
      <protection/>
    </xf>
    <xf numFmtId="183" fontId="8" fillId="0" borderId="18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9" fillId="0" borderId="19" xfId="0" applyFont="1" applyBorder="1" applyAlignment="1">
      <alignment/>
    </xf>
    <xf numFmtId="183" fontId="8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 applyProtection="1">
      <alignment vertical="center" wrapText="1"/>
      <protection/>
    </xf>
    <xf numFmtId="183" fontId="7" fillId="0" borderId="20" xfId="0" applyNumberFormat="1" applyFont="1" applyBorder="1" applyAlignment="1" applyProtection="1">
      <alignment horizontal="right" vertical="center"/>
      <protection/>
    </xf>
    <xf numFmtId="183" fontId="7" fillId="0" borderId="20" xfId="0" applyNumberFormat="1" applyFont="1" applyBorder="1" applyAlignment="1" applyProtection="1">
      <alignment horizontal="right"/>
      <protection/>
    </xf>
    <xf numFmtId="183" fontId="7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49" fontId="15" fillId="0" borderId="12" xfId="0" applyNumberFormat="1" applyFont="1" applyBorder="1" applyAlignment="1" applyProtection="1">
      <alignment horizontal="left" vertical="center"/>
      <protection/>
    </xf>
    <xf numFmtId="0" fontId="8" fillId="0" borderId="15" xfId="0" applyNumberFormat="1" applyFont="1" applyBorder="1" applyAlignment="1" applyProtection="1">
      <alignment vertical="center"/>
      <protection/>
    </xf>
    <xf numFmtId="0" fontId="15" fillId="0" borderId="12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left" vertical="center" wrapText="1"/>
      <protection/>
    </xf>
    <xf numFmtId="183" fontId="7" fillId="0" borderId="0" xfId="0" applyNumberFormat="1" applyFont="1" applyBorder="1" applyAlignment="1" applyProtection="1">
      <alignment horizontal="right"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183" fontId="7" fillId="0" borderId="0" xfId="0" applyNumberFormat="1" applyFont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vertical="center" wrapText="1"/>
      <protection/>
    </xf>
    <xf numFmtId="2" fontId="7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/>
      <protection/>
    </xf>
    <xf numFmtId="181" fontId="7" fillId="0" borderId="12" xfId="0" applyNumberFormat="1" applyFont="1" applyBorder="1" applyAlignment="1" applyProtection="1">
      <alignment horizontal="right" vertical="center"/>
      <protection/>
    </xf>
    <xf numFmtId="181" fontId="7" fillId="0" borderId="12" xfId="0" applyNumberFormat="1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NumberFormat="1" applyFont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/>
      <protection/>
    </xf>
    <xf numFmtId="181" fontId="7" fillId="0" borderId="23" xfId="0" applyNumberFormat="1" applyFont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49" fontId="15" fillId="0" borderId="12" xfId="0" applyNumberFormat="1" applyFont="1" applyBorder="1" applyAlignment="1" applyProtection="1">
      <alignment horizontal="center" vertical="center"/>
      <protection/>
    </xf>
    <xf numFmtId="181" fontId="15" fillId="0" borderId="12" xfId="0" applyNumberFormat="1" applyFont="1" applyBorder="1" applyAlignment="1" applyProtection="1">
      <alignment horizontal="right"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81" fontId="15" fillId="0" borderId="12" xfId="0" applyNumberFormat="1" applyFont="1" applyBorder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workbookViewId="0" topLeftCell="A1">
      <selection activeCell="D8" sqref="D8"/>
    </sheetView>
  </sheetViews>
  <sheetFormatPr defaultColWidth="9.140625" defaultRowHeight="12.75"/>
  <cols>
    <col min="1" max="1" width="39.7109375" style="0" customWidth="1"/>
    <col min="2" max="2" width="27.7109375" style="0" customWidth="1"/>
    <col min="3" max="3" width="44.28125" style="0" customWidth="1"/>
    <col min="4" max="4" width="27.28125" style="0" customWidth="1"/>
  </cols>
  <sheetData>
    <row r="1" spans="1:4" ht="15.75" customHeight="1">
      <c r="A1" s="45"/>
      <c r="B1" s="45"/>
      <c r="C1" s="45"/>
      <c r="D1" s="93" t="s">
        <v>0</v>
      </c>
    </row>
    <row r="2" spans="1:4" ht="27" customHeight="1">
      <c r="A2" s="46" t="s">
        <v>1</v>
      </c>
      <c r="B2" s="46"/>
      <c r="C2" s="46"/>
      <c r="D2" s="46"/>
    </row>
    <row r="3" spans="1:4" ht="12" customHeight="1">
      <c r="A3" s="72" t="s">
        <v>2</v>
      </c>
      <c r="B3" s="73"/>
      <c r="C3" s="47"/>
      <c r="D3" s="62" t="s">
        <v>3</v>
      </c>
    </row>
    <row r="4" spans="1:4" ht="12" customHeight="1">
      <c r="A4" s="49" t="s">
        <v>4</v>
      </c>
      <c r="B4" s="49"/>
      <c r="C4" s="49" t="s">
        <v>5</v>
      </c>
      <c r="D4" s="49"/>
    </row>
    <row r="5" spans="1:4" ht="12.75" customHeight="1">
      <c r="A5" s="139" t="s">
        <v>6</v>
      </c>
      <c r="B5" s="139" t="s">
        <v>7</v>
      </c>
      <c r="C5" s="140" t="s">
        <v>8</v>
      </c>
      <c r="D5" s="99" t="s">
        <v>9</v>
      </c>
    </row>
    <row r="6" spans="1:4" ht="12.75" customHeight="1">
      <c r="A6" s="57" t="s">
        <v>10</v>
      </c>
      <c r="B6" s="141">
        <f>B7+B8</f>
        <v>25781.98</v>
      </c>
      <c r="C6" s="78" t="s">
        <v>11</v>
      </c>
      <c r="D6" s="125">
        <f>D7+D9</f>
        <v>29510.03</v>
      </c>
    </row>
    <row r="7" spans="1:4" ht="12.75" customHeight="1">
      <c r="A7" s="57" t="s">
        <v>12</v>
      </c>
      <c r="B7" s="124">
        <f>19487.32+4000</f>
        <v>23487.32</v>
      </c>
      <c r="C7" s="78" t="s">
        <v>13</v>
      </c>
      <c r="D7" s="125">
        <f>D8</f>
        <v>27432.2</v>
      </c>
    </row>
    <row r="8" spans="1:4" ht="12.75" customHeight="1">
      <c r="A8" s="57" t="s">
        <v>14</v>
      </c>
      <c r="B8" s="124">
        <v>2294.66</v>
      </c>
      <c r="C8" s="78" t="s">
        <v>15</v>
      </c>
      <c r="D8" s="125">
        <f>27432.2</f>
        <v>27432.2</v>
      </c>
    </row>
    <row r="9" spans="1:4" ht="12.75" customHeight="1">
      <c r="A9" s="104" t="s">
        <v>16</v>
      </c>
      <c r="B9" s="124">
        <v>6694.35</v>
      </c>
      <c r="C9" s="78" t="s">
        <v>17</v>
      </c>
      <c r="D9" s="125">
        <v>2077.83</v>
      </c>
    </row>
    <row r="10" spans="1:4" ht="12.75" customHeight="1">
      <c r="A10" s="104" t="s">
        <v>18</v>
      </c>
      <c r="B10" s="124"/>
      <c r="C10" s="78" t="s">
        <v>19</v>
      </c>
      <c r="D10" s="125">
        <v>2077.83</v>
      </c>
    </row>
    <row r="11" spans="1:4" ht="12.75" customHeight="1">
      <c r="A11" s="104" t="s">
        <v>20</v>
      </c>
      <c r="B11" s="124"/>
      <c r="C11" s="78" t="s">
        <v>21</v>
      </c>
      <c r="D11" s="125">
        <v>349.6</v>
      </c>
    </row>
    <row r="12" spans="1:4" ht="12.75" customHeight="1">
      <c r="A12" s="104" t="s">
        <v>22</v>
      </c>
      <c r="B12" s="124">
        <v>3140</v>
      </c>
      <c r="C12" s="78" t="s">
        <v>23</v>
      </c>
      <c r="D12" s="125">
        <v>338</v>
      </c>
    </row>
    <row r="13" spans="1:4" ht="12.75" customHeight="1">
      <c r="A13" s="57"/>
      <c r="B13" s="142"/>
      <c r="C13" s="78" t="s">
        <v>24</v>
      </c>
      <c r="D13" s="125">
        <v>338</v>
      </c>
    </row>
    <row r="14" spans="1:4" ht="12.75" customHeight="1">
      <c r="A14" s="57"/>
      <c r="B14" s="142"/>
      <c r="C14" s="78" t="s">
        <v>25</v>
      </c>
      <c r="D14" s="125">
        <v>11.6</v>
      </c>
    </row>
    <row r="15" spans="1:4" ht="12.75" customHeight="1">
      <c r="A15" s="57"/>
      <c r="B15" s="124"/>
      <c r="C15" s="78" t="s">
        <v>26</v>
      </c>
      <c r="D15" s="125">
        <v>11.6</v>
      </c>
    </row>
    <row r="16" spans="1:4" ht="12.75" customHeight="1">
      <c r="A16" s="57"/>
      <c r="B16" s="124"/>
      <c r="C16" s="78" t="s">
        <v>27</v>
      </c>
      <c r="D16" s="125">
        <v>1722.05</v>
      </c>
    </row>
    <row r="17" spans="1:4" ht="12.75" customHeight="1">
      <c r="A17" s="57"/>
      <c r="B17" s="124"/>
      <c r="C17" s="78" t="s">
        <v>28</v>
      </c>
      <c r="D17" s="125">
        <v>1722.05</v>
      </c>
    </row>
    <row r="18" spans="1:4" ht="12.75" customHeight="1">
      <c r="A18" s="57"/>
      <c r="B18" s="124"/>
      <c r="C18" s="78" t="s">
        <v>29</v>
      </c>
      <c r="D18" s="125">
        <v>0.66</v>
      </c>
    </row>
    <row r="19" spans="1:4" ht="12.75" customHeight="1">
      <c r="A19" s="57"/>
      <c r="B19" s="124"/>
      <c r="C19" s="78" t="s">
        <v>30</v>
      </c>
      <c r="D19" s="125">
        <v>1055.91</v>
      </c>
    </row>
    <row r="20" spans="1:4" ht="12.75" customHeight="1">
      <c r="A20" s="57"/>
      <c r="B20" s="124"/>
      <c r="C20" s="78" t="s">
        <v>31</v>
      </c>
      <c r="D20" s="125">
        <v>527.96</v>
      </c>
    </row>
    <row r="21" spans="1:4" ht="12.75" customHeight="1">
      <c r="A21" s="57"/>
      <c r="B21" s="124"/>
      <c r="C21" s="78" t="s">
        <v>32</v>
      </c>
      <c r="D21" s="125">
        <v>137.52</v>
      </c>
    </row>
    <row r="22" spans="1:4" ht="12.75" customHeight="1">
      <c r="A22" s="57"/>
      <c r="B22" s="124"/>
      <c r="C22" s="78" t="s">
        <v>33</v>
      </c>
      <c r="D22" s="125">
        <v>2304.66</v>
      </c>
    </row>
    <row r="23" spans="1:4" ht="12.75" customHeight="1">
      <c r="A23" s="57"/>
      <c r="B23" s="124"/>
      <c r="C23" s="78" t="s">
        <v>34</v>
      </c>
      <c r="D23" s="125">
        <v>2304.66</v>
      </c>
    </row>
    <row r="24" spans="1:4" ht="12.75" customHeight="1">
      <c r="A24" s="57"/>
      <c r="B24" s="124"/>
      <c r="C24" s="78" t="s">
        <v>35</v>
      </c>
      <c r="D24" s="125">
        <v>2304.66</v>
      </c>
    </row>
    <row r="25" spans="1:4" ht="12.75" customHeight="1">
      <c r="A25" s="57"/>
      <c r="B25" s="124"/>
      <c r="C25" s="78" t="s">
        <v>36</v>
      </c>
      <c r="D25" s="125">
        <v>1729.99</v>
      </c>
    </row>
    <row r="26" spans="1:4" ht="12.75" customHeight="1">
      <c r="A26" s="57"/>
      <c r="B26" s="124"/>
      <c r="C26" s="78" t="s">
        <v>37</v>
      </c>
      <c r="D26" s="125">
        <v>1729.99</v>
      </c>
    </row>
    <row r="27" spans="1:4" ht="12.75" customHeight="1">
      <c r="A27" s="78"/>
      <c r="B27" s="124"/>
      <c r="C27" s="78" t="s">
        <v>38</v>
      </c>
      <c r="D27" s="125">
        <v>1729.99</v>
      </c>
    </row>
    <row r="28" spans="1:4" ht="12" customHeight="1">
      <c r="A28" s="57"/>
      <c r="B28" s="124"/>
      <c r="C28" s="57"/>
      <c r="D28" s="143"/>
    </row>
    <row r="29" spans="1:4" ht="12" customHeight="1">
      <c r="A29" s="57"/>
      <c r="B29" s="124"/>
      <c r="C29" s="57"/>
      <c r="D29" s="143"/>
    </row>
    <row r="30" spans="1:4" ht="12" customHeight="1">
      <c r="A30" s="57"/>
      <c r="B30" s="124"/>
      <c r="C30" s="57"/>
      <c r="D30" s="143"/>
    </row>
    <row r="31" spans="1:4" ht="12" customHeight="1">
      <c r="A31" s="144" t="s">
        <v>39</v>
      </c>
      <c r="B31" s="145">
        <f>B6+B9+B12</f>
        <v>35616.33</v>
      </c>
      <c r="C31" s="146" t="s">
        <v>40</v>
      </c>
      <c r="D31" s="147">
        <v>35616.33</v>
      </c>
    </row>
    <row r="32" spans="1:4" ht="12" customHeight="1">
      <c r="A32" s="104" t="s">
        <v>41</v>
      </c>
      <c r="B32" s="124"/>
      <c r="C32" s="104"/>
      <c r="D32" s="148"/>
    </row>
    <row r="33" spans="1:4" ht="12" customHeight="1">
      <c r="A33" s="104" t="s">
        <v>42</v>
      </c>
      <c r="B33" s="124"/>
      <c r="C33" s="104" t="s">
        <v>43</v>
      </c>
      <c r="D33" s="149"/>
    </row>
    <row r="34" spans="1:4" ht="12" customHeight="1">
      <c r="A34" s="104" t="s">
        <v>44</v>
      </c>
      <c r="B34" s="124"/>
      <c r="C34" s="104" t="s">
        <v>45</v>
      </c>
      <c r="D34" s="149"/>
    </row>
    <row r="35" spans="1:4" ht="12" customHeight="1">
      <c r="A35" s="104" t="s">
        <v>46</v>
      </c>
      <c r="B35" s="124"/>
      <c r="C35" s="104" t="s">
        <v>47</v>
      </c>
      <c r="D35" s="149"/>
    </row>
    <row r="36" spans="1:4" ht="12" customHeight="1">
      <c r="A36" s="104" t="s">
        <v>48</v>
      </c>
      <c r="B36" s="124"/>
      <c r="C36" s="57"/>
      <c r="D36" s="143"/>
    </row>
    <row r="37" spans="1:4" ht="12" customHeight="1">
      <c r="A37" s="104" t="s">
        <v>49</v>
      </c>
      <c r="B37" s="124"/>
      <c r="C37" s="57"/>
      <c r="D37" s="143"/>
    </row>
    <row r="38" spans="1:4" ht="12" customHeight="1">
      <c r="A38" s="150" t="s">
        <v>50</v>
      </c>
      <c r="B38" s="124"/>
      <c r="C38" s="57"/>
      <c r="D38" s="143"/>
    </row>
    <row r="39" spans="1:4" ht="12" customHeight="1">
      <c r="A39" s="104" t="s">
        <v>51</v>
      </c>
      <c r="B39" s="124"/>
      <c r="C39" s="57"/>
      <c r="D39" s="143"/>
    </row>
    <row r="40" spans="1:4" ht="12" customHeight="1">
      <c r="A40" s="104" t="s">
        <v>52</v>
      </c>
      <c r="B40" s="124"/>
      <c r="C40" s="57"/>
      <c r="D40" s="143"/>
    </row>
    <row r="41" spans="1:4" ht="12" customHeight="1">
      <c r="A41" s="104" t="s">
        <v>53</v>
      </c>
      <c r="B41" s="124"/>
      <c r="C41" s="57"/>
      <c r="D41" s="143"/>
    </row>
    <row r="42" spans="1:4" ht="12" customHeight="1">
      <c r="A42" s="105" t="s">
        <v>54</v>
      </c>
      <c r="B42" s="151">
        <f>B31+B34</f>
        <v>35616.33</v>
      </c>
      <c r="C42" s="105" t="s">
        <v>55</v>
      </c>
      <c r="D42" s="151">
        <f>D6+D11+D16+D22+D25</f>
        <v>35616.329999999994</v>
      </c>
    </row>
    <row r="43" ht="12.75" customHeight="1"/>
    <row r="44" spans="1:4" ht="14.25" customHeight="1">
      <c r="A44" s="152"/>
      <c r="B44" s="152"/>
      <c r="C44" s="152"/>
      <c r="D44" s="152"/>
    </row>
  </sheetData>
  <sheetProtection/>
  <mergeCells count="5">
    <mergeCell ref="A1:C1"/>
    <mergeCell ref="A2:D2"/>
    <mergeCell ref="A4:B4"/>
    <mergeCell ref="C4:D4"/>
    <mergeCell ref="A44:D4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H6" sqref="H6"/>
    </sheetView>
  </sheetViews>
  <sheetFormatPr defaultColWidth="8.00390625" defaultRowHeight="12.75"/>
  <cols>
    <col min="1" max="1" width="14.8515625" style="2" customWidth="1"/>
    <col min="2" max="2" width="38.57421875" style="2" customWidth="1"/>
    <col min="3" max="5" width="16.421875" style="2" customWidth="1"/>
    <col min="6" max="6" width="53.8515625" style="2" customWidth="1"/>
    <col min="7" max="16384" width="8.00390625" style="2" customWidth="1"/>
  </cols>
  <sheetData>
    <row r="1" spans="2:6" s="1" customFormat="1" ht="23.25" customHeight="1">
      <c r="B1" s="5"/>
      <c r="C1" s="5"/>
      <c r="D1" s="5"/>
      <c r="E1" s="5"/>
      <c r="F1" s="6" t="s">
        <v>252</v>
      </c>
    </row>
    <row r="2" spans="1:6" s="1" customFormat="1" ht="37.5" customHeight="1">
      <c r="A2" s="7" t="s">
        <v>253</v>
      </c>
      <c r="B2" s="8"/>
      <c r="C2" s="8"/>
      <c r="D2" s="8"/>
      <c r="E2" s="8"/>
      <c r="F2" s="8"/>
    </row>
    <row r="3" spans="1:6" s="2" customFormat="1" ht="16.5" customHeight="1">
      <c r="A3" s="9" t="s">
        <v>254</v>
      </c>
      <c r="B3" s="10" t="s">
        <v>67</v>
      </c>
      <c r="C3" s="10"/>
      <c r="D3" s="10"/>
      <c r="E3" s="10"/>
      <c r="F3" s="11" t="s">
        <v>58</v>
      </c>
    </row>
    <row r="4" spans="1:6" s="3" customFormat="1" ht="19.5" customHeight="1">
      <c r="A4" s="12" t="s">
        <v>59</v>
      </c>
      <c r="B4" s="12" t="s">
        <v>208</v>
      </c>
      <c r="C4" s="13" t="s">
        <v>10</v>
      </c>
      <c r="D4" s="13"/>
      <c r="E4" s="13"/>
      <c r="F4" s="12" t="s">
        <v>255</v>
      </c>
    </row>
    <row r="5" spans="1:6" s="3" customFormat="1" ht="19.5" customHeight="1">
      <c r="A5" s="14"/>
      <c r="B5" s="14"/>
      <c r="C5" s="15" t="s">
        <v>63</v>
      </c>
      <c r="D5" s="15" t="s">
        <v>209</v>
      </c>
      <c r="E5" s="15" t="s">
        <v>210</v>
      </c>
      <c r="F5" s="14"/>
    </row>
    <row r="6" spans="1:6" s="4" customFormat="1" ht="60">
      <c r="A6" s="16" t="s">
        <v>67</v>
      </c>
      <c r="B6" s="17" t="s">
        <v>241</v>
      </c>
      <c r="C6" s="18">
        <v>4000</v>
      </c>
      <c r="D6" s="19">
        <v>4000</v>
      </c>
      <c r="E6" s="19"/>
      <c r="F6" s="20" t="s">
        <v>256</v>
      </c>
    </row>
    <row r="7" spans="1:6" s="2" customFormat="1" ht="43.5" customHeight="1">
      <c r="A7" s="16" t="s">
        <v>67</v>
      </c>
      <c r="B7" s="17" t="s">
        <v>246</v>
      </c>
      <c r="C7" s="18">
        <v>650</v>
      </c>
      <c r="D7" s="19"/>
      <c r="E7" s="19">
        <v>650</v>
      </c>
      <c r="F7" s="20" t="s">
        <v>257</v>
      </c>
    </row>
  </sheetData>
  <sheetProtection/>
  <mergeCells count="3">
    <mergeCell ref="A4:A5"/>
    <mergeCell ref="B4:B5"/>
    <mergeCell ref="F4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showZeros="0" workbookViewId="0" topLeftCell="A1">
      <selection activeCell="F7" sqref="F7"/>
    </sheetView>
  </sheetViews>
  <sheetFormatPr defaultColWidth="9.140625" defaultRowHeight="12.75"/>
  <cols>
    <col min="1" max="1" width="23.140625" style="0" customWidth="1"/>
    <col min="2" max="2" width="10.28125" style="0" customWidth="1"/>
    <col min="3" max="3" width="10.421875" style="0" customWidth="1"/>
    <col min="4" max="4" width="10.28125" style="0" customWidth="1"/>
    <col min="5" max="5" width="10.421875" style="0" customWidth="1"/>
    <col min="6" max="6" width="10.57421875" style="0" customWidth="1"/>
    <col min="7" max="8" width="8.57421875" style="0" customWidth="1"/>
    <col min="9" max="9" width="9.28125" style="0" customWidth="1"/>
    <col min="10" max="11" width="8.57421875" style="0" customWidth="1"/>
    <col min="12" max="13" width="9.140625" style="0" customWidth="1"/>
  </cols>
  <sheetData>
    <row r="1" s="1" customFormat="1" ht="22.5" customHeight="1">
      <c r="N1" s="93" t="s">
        <v>56</v>
      </c>
    </row>
    <row r="2" spans="1:14" s="1" customFormat="1" ht="30" customHeight="1">
      <c r="A2" s="126" t="s">
        <v>57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s="59" customFormat="1" ht="17.25" customHeight="1">
      <c r="A3" s="9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37" t="s">
        <v>58</v>
      </c>
    </row>
    <row r="4" spans="1:14" s="1" customFormat="1" ht="30" customHeight="1">
      <c r="A4" s="129" t="s">
        <v>59</v>
      </c>
      <c r="B4" s="130" t="s">
        <v>60</v>
      </c>
      <c r="C4" s="131" t="s">
        <v>10</v>
      </c>
      <c r="D4" s="131"/>
      <c r="E4" s="132"/>
      <c r="F4" s="133" t="s">
        <v>16</v>
      </c>
      <c r="G4" s="133" t="s">
        <v>61</v>
      </c>
      <c r="H4" s="133" t="s">
        <v>20</v>
      </c>
      <c r="I4" s="133" t="s">
        <v>22</v>
      </c>
      <c r="J4" s="133" t="s">
        <v>42</v>
      </c>
      <c r="K4" s="131" t="s">
        <v>41</v>
      </c>
      <c r="L4" s="133" t="s">
        <v>44</v>
      </c>
      <c r="M4" s="133" t="s">
        <v>46</v>
      </c>
      <c r="N4" s="129" t="s">
        <v>62</v>
      </c>
    </row>
    <row r="5" spans="1:14" s="1" customFormat="1" ht="34.5" customHeight="1">
      <c r="A5" s="129"/>
      <c r="B5" s="130"/>
      <c r="C5" s="129" t="s">
        <v>63</v>
      </c>
      <c r="D5" s="129" t="s">
        <v>64</v>
      </c>
      <c r="E5" s="133" t="s">
        <v>65</v>
      </c>
      <c r="F5" s="133"/>
      <c r="G5" s="133"/>
      <c r="H5" s="133"/>
      <c r="I5" s="133"/>
      <c r="J5" s="133"/>
      <c r="K5" s="138"/>
      <c r="L5" s="133"/>
      <c r="M5" s="133"/>
      <c r="N5" s="129"/>
    </row>
    <row r="6" spans="1:14" s="1" customFormat="1" ht="17.25" customHeight="1">
      <c r="A6" s="83" t="s">
        <v>66</v>
      </c>
      <c r="B6" s="83">
        <v>1</v>
      </c>
      <c r="C6" s="83">
        <f aca="true" t="shared" si="0" ref="C6:N6">B6+1</f>
        <v>2</v>
      </c>
      <c r="D6" s="83">
        <f t="shared" si="0"/>
        <v>3</v>
      </c>
      <c r="E6" s="83">
        <f t="shared" si="0"/>
        <v>4</v>
      </c>
      <c r="F6" s="83">
        <f t="shared" si="0"/>
        <v>5</v>
      </c>
      <c r="G6" s="83">
        <f t="shared" si="0"/>
        <v>6</v>
      </c>
      <c r="H6" s="83">
        <f t="shared" si="0"/>
        <v>7</v>
      </c>
      <c r="I6" s="83">
        <f t="shared" si="0"/>
        <v>8</v>
      </c>
      <c r="J6" s="83">
        <f t="shared" si="0"/>
        <v>9</v>
      </c>
      <c r="K6" s="83">
        <f t="shared" si="0"/>
        <v>10</v>
      </c>
      <c r="L6" s="83">
        <f t="shared" si="0"/>
        <v>11</v>
      </c>
      <c r="M6" s="83">
        <f t="shared" si="0"/>
        <v>12</v>
      </c>
      <c r="N6" s="83">
        <f t="shared" si="0"/>
        <v>13</v>
      </c>
    </row>
    <row r="7" spans="1:14" ht="15.75" customHeight="1">
      <c r="A7" s="134" t="s">
        <v>63</v>
      </c>
      <c r="B7" s="134">
        <f>C7+F7+I7</f>
        <v>35616.33</v>
      </c>
      <c r="C7" s="134">
        <f>SUM(D7:E7)</f>
        <v>25781.98</v>
      </c>
      <c r="D7" s="135">
        <f>D8</f>
        <v>23487.32</v>
      </c>
      <c r="E7" s="135">
        <v>2294.66</v>
      </c>
      <c r="F7" s="135">
        <v>6694.35</v>
      </c>
      <c r="G7" s="136"/>
      <c r="H7" s="136"/>
      <c r="I7" s="135">
        <v>3140</v>
      </c>
      <c r="J7" s="136"/>
      <c r="K7" s="136"/>
      <c r="L7" s="136"/>
      <c r="M7" s="87"/>
      <c r="N7" s="87"/>
    </row>
    <row r="8" spans="1:14" ht="15.75" customHeight="1">
      <c r="A8" s="134" t="s">
        <v>67</v>
      </c>
      <c r="B8" s="134">
        <f>C8+F8+I8</f>
        <v>35616.33</v>
      </c>
      <c r="C8" s="134">
        <f>SUM(D8:E8)</f>
        <v>25781.98</v>
      </c>
      <c r="D8" s="135">
        <f>19487.32+4000</f>
        <v>23487.32</v>
      </c>
      <c r="E8" s="135">
        <v>2294.66</v>
      </c>
      <c r="F8" s="135">
        <v>6694.35</v>
      </c>
      <c r="G8" s="136"/>
      <c r="H8" s="136"/>
      <c r="I8" s="135">
        <v>3140</v>
      </c>
      <c r="J8" s="136"/>
      <c r="K8" s="136"/>
      <c r="L8" s="136"/>
      <c r="M8" s="87"/>
      <c r="N8" s="87"/>
    </row>
    <row r="9" ht="12.75" customHeight="1"/>
    <row r="10" ht="12.75" customHeight="1"/>
    <row r="11" ht="12.75" customHeight="1"/>
    <row r="12" ht="14.25" customHeight="1">
      <c r="B12" s="73"/>
    </row>
  </sheetData>
  <sheetProtection/>
  <mergeCells count="12"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3145833333333333" right="0.3145833333333333" top="1" bottom="1" header="0.5" footer="0.5"/>
  <pageSetup fitToHeight="1" fitToWidth="1" horizontalDpi="300" verticalDpi="300" orientation="landscape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L9" sqref="L9"/>
    </sheetView>
  </sheetViews>
  <sheetFormatPr defaultColWidth="8.8515625" defaultRowHeight="12.75" customHeight="1"/>
  <cols>
    <col min="1" max="1" width="12.7109375" style="116" customWidth="1"/>
    <col min="2" max="2" width="31.140625" style="116" customWidth="1"/>
    <col min="3" max="7" width="14.7109375" style="116" customWidth="1"/>
    <col min="8" max="8" width="9.140625" style="116" customWidth="1"/>
  </cols>
  <sheetData>
    <row r="1" spans="1:7" s="116" customFormat="1" ht="15.75" customHeight="1">
      <c r="A1" s="117"/>
      <c r="B1" s="117"/>
      <c r="C1" s="117"/>
      <c r="D1" s="117"/>
      <c r="E1" s="117"/>
      <c r="F1" s="117"/>
      <c r="G1" s="118"/>
    </row>
    <row r="2" spans="1:7" s="116" customFormat="1" ht="27" customHeight="1">
      <c r="A2" s="119" t="s">
        <v>68</v>
      </c>
      <c r="B2" s="119"/>
      <c r="C2" s="119"/>
      <c r="D2" s="119"/>
      <c r="E2" s="119"/>
      <c r="F2" s="119"/>
      <c r="G2" s="119"/>
    </row>
    <row r="3" spans="1:7" s="116" customFormat="1" ht="15" customHeight="1">
      <c r="A3" s="72" t="s">
        <v>2</v>
      </c>
      <c r="C3" s="120"/>
      <c r="D3" s="120"/>
      <c r="E3" s="120"/>
      <c r="F3" s="120"/>
      <c r="G3" s="121" t="s">
        <v>3</v>
      </c>
    </row>
    <row r="4" spans="1:7" s="116" customFormat="1" ht="13.5" customHeight="1">
      <c r="A4" s="122" t="s">
        <v>69</v>
      </c>
      <c r="B4" s="122" t="s">
        <v>70</v>
      </c>
      <c r="C4" s="122" t="s">
        <v>63</v>
      </c>
      <c r="D4" s="122" t="s">
        <v>71</v>
      </c>
      <c r="E4" s="122"/>
      <c r="F4" s="122"/>
      <c r="G4" s="122" t="s">
        <v>72</v>
      </c>
    </row>
    <row r="5" spans="1:7" s="116" customFormat="1" ht="13.5" customHeight="1">
      <c r="A5" s="122"/>
      <c r="B5" s="122"/>
      <c r="C5" s="122"/>
      <c r="D5" s="123" t="s">
        <v>73</v>
      </c>
      <c r="E5" s="123" t="s">
        <v>74</v>
      </c>
      <c r="F5" s="123" t="s">
        <v>75</v>
      </c>
      <c r="G5" s="122"/>
    </row>
    <row r="6" spans="1:7" s="116" customFormat="1" ht="13.5" customHeight="1">
      <c r="A6" s="57" t="s">
        <v>76</v>
      </c>
      <c r="B6" s="57" t="s">
        <v>76</v>
      </c>
      <c r="C6" s="124">
        <v>35616.33</v>
      </c>
      <c r="D6" s="124">
        <v>19858.96</v>
      </c>
      <c r="E6" s="124">
        <v>18380.29</v>
      </c>
      <c r="F6" s="124">
        <v>1478.67</v>
      </c>
      <c r="G6" s="124">
        <v>15757.37</v>
      </c>
    </row>
    <row r="7" spans="1:7" s="116" customFormat="1" ht="13.5" customHeight="1">
      <c r="A7" s="57" t="s">
        <v>77</v>
      </c>
      <c r="B7" s="78" t="s">
        <v>78</v>
      </c>
      <c r="C7" s="125">
        <f>C8+C10</f>
        <v>29510.03</v>
      </c>
      <c r="D7" s="124">
        <f>SUM(E7:F7)</f>
        <v>16406.92</v>
      </c>
      <c r="E7" s="124">
        <v>14928.25</v>
      </c>
      <c r="F7" s="124">
        <v>1478.67</v>
      </c>
      <c r="G7" s="124">
        <f>C7-D7</f>
        <v>13103.11</v>
      </c>
    </row>
    <row r="8" spans="1:7" s="116" customFormat="1" ht="13.5" customHeight="1">
      <c r="A8" s="57" t="s">
        <v>79</v>
      </c>
      <c r="B8" s="78" t="s">
        <v>80</v>
      </c>
      <c r="C8" s="125">
        <f>C9</f>
        <v>27432.2</v>
      </c>
      <c r="D8" s="124">
        <f>SUM(E8:F8)</f>
        <v>16406.92</v>
      </c>
      <c r="E8" s="124">
        <v>14928.25</v>
      </c>
      <c r="F8" s="124">
        <v>1478.67</v>
      </c>
      <c r="G8" s="124">
        <f>C8-D8</f>
        <v>11025.280000000002</v>
      </c>
    </row>
    <row r="9" spans="1:7" s="116" customFormat="1" ht="13.5" customHeight="1">
      <c r="A9" s="57" t="s">
        <v>81</v>
      </c>
      <c r="B9" s="78" t="s">
        <v>82</v>
      </c>
      <c r="C9" s="125">
        <f>27432.2</f>
        <v>27432.2</v>
      </c>
      <c r="D9" s="124">
        <f>SUM(E9:F9)</f>
        <v>16406.92</v>
      </c>
      <c r="E9" s="124">
        <v>14928.25</v>
      </c>
      <c r="F9" s="124">
        <v>1478.67</v>
      </c>
      <c r="G9" s="124">
        <f>C9-D9</f>
        <v>11025.280000000002</v>
      </c>
    </row>
    <row r="10" spans="1:7" s="116" customFormat="1" ht="13.5" customHeight="1">
      <c r="A10" s="57" t="s">
        <v>83</v>
      </c>
      <c r="B10" s="78" t="s">
        <v>84</v>
      </c>
      <c r="C10" s="125">
        <v>2077.83</v>
      </c>
      <c r="D10" s="124"/>
      <c r="E10" s="124"/>
      <c r="F10" s="124"/>
      <c r="G10" s="124">
        <v>2077.83</v>
      </c>
    </row>
    <row r="11" spans="1:7" s="116" customFormat="1" ht="13.5" customHeight="1">
      <c r="A11" s="57" t="s">
        <v>85</v>
      </c>
      <c r="B11" s="78" t="s">
        <v>86</v>
      </c>
      <c r="C11" s="125">
        <v>2077.83</v>
      </c>
      <c r="D11" s="124"/>
      <c r="E11" s="124"/>
      <c r="F11" s="124"/>
      <c r="G11" s="124">
        <v>2077.83</v>
      </c>
    </row>
    <row r="12" spans="1:7" s="116" customFormat="1" ht="13.5" customHeight="1">
      <c r="A12" s="57" t="s">
        <v>87</v>
      </c>
      <c r="B12" s="78" t="s">
        <v>88</v>
      </c>
      <c r="C12" s="125">
        <v>349.6</v>
      </c>
      <c r="D12" s="124"/>
      <c r="E12" s="124"/>
      <c r="F12" s="124"/>
      <c r="G12" s="124">
        <v>349.6</v>
      </c>
    </row>
    <row r="13" spans="1:7" s="116" customFormat="1" ht="13.5" customHeight="1">
      <c r="A13" s="57" t="s">
        <v>89</v>
      </c>
      <c r="B13" s="78" t="s">
        <v>90</v>
      </c>
      <c r="C13" s="125">
        <v>338</v>
      </c>
      <c r="D13" s="124"/>
      <c r="E13" s="124"/>
      <c r="F13" s="124"/>
      <c r="G13" s="124">
        <v>338</v>
      </c>
    </row>
    <row r="14" spans="1:7" s="116" customFormat="1" ht="13.5" customHeight="1">
      <c r="A14" s="57" t="s">
        <v>91</v>
      </c>
      <c r="B14" s="78" t="s">
        <v>92</v>
      </c>
      <c r="C14" s="125">
        <v>338</v>
      </c>
      <c r="D14" s="124"/>
      <c r="E14" s="124"/>
      <c r="F14" s="124"/>
      <c r="G14" s="124">
        <v>338</v>
      </c>
    </row>
    <row r="15" spans="1:7" s="116" customFormat="1" ht="13.5" customHeight="1">
      <c r="A15" s="57" t="s">
        <v>93</v>
      </c>
      <c r="B15" s="78" t="s">
        <v>94</v>
      </c>
      <c r="C15" s="125">
        <v>11.6</v>
      </c>
      <c r="D15" s="124"/>
      <c r="E15" s="124"/>
      <c r="F15" s="124"/>
      <c r="G15" s="124">
        <v>11.6</v>
      </c>
    </row>
    <row r="16" spans="1:7" s="116" customFormat="1" ht="13.5" customHeight="1">
      <c r="A16" s="57" t="s">
        <v>95</v>
      </c>
      <c r="B16" s="78" t="s">
        <v>96</v>
      </c>
      <c r="C16" s="125">
        <v>11.6</v>
      </c>
      <c r="D16" s="124"/>
      <c r="E16" s="124"/>
      <c r="F16" s="124"/>
      <c r="G16" s="124">
        <v>11.6</v>
      </c>
    </row>
    <row r="17" spans="1:7" s="116" customFormat="1" ht="13.5" customHeight="1">
      <c r="A17" s="57" t="s">
        <v>97</v>
      </c>
      <c r="B17" s="78" t="s">
        <v>98</v>
      </c>
      <c r="C17" s="125">
        <v>1722.05</v>
      </c>
      <c r="D17" s="124">
        <v>1722.0500000000002</v>
      </c>
      <c r="E17" s="124">
        <v>1722.0500000000002</v>
      </c>
      <c r="F17" s="124"/>
      <c r="G17" s="124"/>
    </row>
    <row r="18" spans="1:7" s="116" customFormat="1" ht="13.5" customHeight="1">
      <c r="A18" s="57" t="s">
        <v>99</v>
      </c>
      <c r="B18" s="78" t="s">
        <v>100</v>
      </c>
      <c r="C18" s="125">
        <v>1722.05</v>
      </c>
      <c r="D18" s="124">
        <f>SUM(E18:F18)</f>
        <v>1722.0500000000002</v>
      </c>
      <c r="E18" s="124">
        <f>SUM(E19:E22)</f>
        <v>1722.0500000000002</v>
      </c>
      <c r="F18" s="124"/>
      <c r="G18" s="124"/>
    </row>
    <row r="19" spans="1:7" s="116" customFormat="1" ht="13.5" customHeight="1">
      <c r="A19" s="57" t="s">
        <v>101</v>
      </c>
      <c r="B19" s="78" t="s">
        <v>102</v>
      </c>
      <c r="C19" s="125">
        <v>0.66</v>
      </c>
      <c r="D19" s="124">
        <v>0.66</v>
      </c>
      <c r="E19" s="124">
        <v>0.66</v>
      </c>
      <c r="F19" s="124"/>
      <c r="G19" s="124"/>
    </row>
    <row r="20" spans="1:7" s="116" customFormat="1" ht="13.5" customHeight="1">
      <c r="A20" s="57" t="s">
        <v>103</v>
      </c>
      <c r="B20" s="78" t="s">
        <v>104</v>
      </c>
      <c r="C20" s="125">
        <v>1055.91</v>
      </c>
      <c r="D20" s="124">
        <v>1055.91</v>
      </c>
      <c r="E20" s="124">
        <v>1055.91</v>
      </c>
      <c r="F20" s="124"/>
      <c r="G20" s="124">
        <v>62</v>
      </c>
    </row>
    <row r="21" spans="1:7" s="116" customFormat="1" ht="13.5" customHeight="1">
      <c r="A21" s="57" t="s">
        <v>105</v>
      </c>
      <c r="B21" s="78" t="s">
        <v>106</v>
      </c>
      <c r="C21" s="125">
        <v>527.96</v>
      </c>
      <c r="D21" s="124">
        <v>527.96</v>
      </c>
      <c r="E21" s="124">
        <v>527.96</v>
      </c>
      <c r="F21" s="124"/>
      <c r="G21" s="124">
        <v>62</v>
      </c>
    </row>
    <row r="22" spans="1:7" s="116" customFormat="1" ht="13.5" customHeight="1">
      <c r="A22" s="57" t="s">
        <v>107</v>
      </c>
      <c r="B22" s="78" t="s">
        <v>108</v>
      </c>
      <c r="C22" s="125">
        <v>137.52</v>
      </c>
      <c r="D22" s="124">
        <v>137.52</v>
      </c>
      <c r="E22" s="124">
        <v>137.52</v>
      </c>
      <c r="F22" s="124"/>
      <c r="G22" s="124">
        <v>62</v>
      </c>
    </row>
    <row r="23" spans="1:7" s="116" customFormat="1" ht="13.5" customHeight="1">
      <c r="A23" s="57" t="s">
        <v>109</v>
      </c>
      <c r="B23" s="78" t="s">
        <v>110</v>
      </c>
      <c r="C23" s="125">
        <v>2304.66</v>
      </c>
      <c r="D23" s="124"/>
      <c r="E23" s="124"/>
      <c r="F23" s="124"/>
      <c r="G23" s="124">
        <v>2304.66</v>
      </c>
    </row>
    <row r="24" spans="1:7" s="116" customFormat="1" ht="13.5" customHeight="1">
      <c r="A24" s="57" t="s">
        <v>111</v>
      </c>
      <c r="B24" s="78" t="s">
        <v>112</v>
      </c>
      <c r="C24" s="125">
        <v>2304.66</v>
      </c>
      <c r="D24" s="124"/>
      <c r="E24" s="124"/>
      <c r="F24" s="124"/>
      <c r="G24" s="124">
        <v>2304.66</v>
      </c>
    </row>
    <row r="25" spans="1:7" s="116" customFormat="1" ht="13.5" customHeight="1">
      <c r="A25" s="57" t="s">
        <v>113</v>
      </c>
      <c r="B25" s="78" t="s">
        <v>114</v>
      </c>
      <c r="C25" s="125">
        <v>2304.66</v>
      </c>
      <c r="D25" s="124"/>
      <c r="E25" s="124"/>
      <c r="F25" s="124"/>
      <c r="G25" s="124">
        <v>2304.66</v>
      </c>
    </row>
    <row r="26" spans="1:7" s="116" customFormat="1" ht="13.5" customHeight="1">
      <c r="A26" s="57" t="s">
        <v>115</v>
      </c>
      <c r="B26" s="78" t="s">
        <v>116</v>
      </c>
      <c r="C26" s="125">
        <v>1729.99</v>
      </c>
      <c r="D26" s="125">
        <v>1729.99</v>
      </c>
      <c r="E26" s="125">
        <v>1729.99</v>
      </c>
      <c r="F26" s="124"/>
      <c r="G26" s="124"/>
    </row>
    <row r="27" spans="1:7" s="116" customFormat="1" ht="13.5" customHeight="1">
      <c r="A27" s="57" t="s">
        <v>117</v>
      </c>
      <c r="B27" s="78" t="s">
        <v>118</v>
      </c>
      <c r="C27" s="125">
        <v>1729.99</v>
      </c>
      <c r="D27" s="125">
        <v>1729.99</v>
      </c>
      <c r="E27" s="125">
        <v>1729.99</v>
      </c>
      <c r="F27" s="124"/>
      <c r="G27" s="124"/>
    </row>
    <row r="28" spans="1:7" s="116" customFormat="1" ht="13.5" customHeight="1">
      <c r="A28" s="57" t="s">
        <v>119</v>
      </c>
      <c r="B28" s="78" t="s">
        <v>120</v>
      </c>
      <c r="C28" s="125">
        <v>1729.99</v>
      </c>
      <c r="D28" s="125">
        <v>1729.99</v>
      </c>
      <c r="E28" s="125">
        <v>1729.99</v>
      </c>
      <c r="F28" s="124"/>
      <c r="G28" s="124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Zeros="0" tabSelected="1" workbookViewId="0" topLeftCell="A1">
      <selection activeCell="D23" sqref="D23"/>
    </sheetView>
  </sheetViews>
  <sheetFormatPr defaultColWidth="9.140625" defaultRowHeight="12.75"/>
  <cols>
    <col min="1" max="1" width="33.57421875" style="0" customWidth="1"/>
    <col min="2" max="2" width="29.7109375" style="0" customWidth="1"/>
    <col min="3" max="3" width="37.00390625" style="0" customWidth="1"/>
    <col min="4" max="4" width="35.57421875" style="0" customWidth="1"/>
    <col min="8" max="8" width="12.421875" style="0" customWidth="1"/>
    <col min="9" max="9" width="12.8515625" style="0" bestFit="1" customWidth="1"/>
  </cols>
  <sheetData>
    <row r="1" ht="19.5" customHeight="1">
      <c r="D1" s="93" t="s">
        <v>121</v>
      </c>
    </row>
    <row r="2" ht="9.75" customHeight="1">
      <c r="A2" s="94"/>
    </row>
    <row r="3" spans="1:4" ht="28.5" customHeight="1">
      <c r="A3" s="46" t="s">
        <v>122</v>
      </c>
      <c r="B3" s="46"/>
      <c r="C3" s="46"/>
      <c r="D3" s="46"/>
    </row>
    <row r="4" spans="1:4" ht="15" customHeight="1">
      <c r="A4" s="95" t="s">
        <v>2</v>
      </c>
      <c r="B4" s="96"/>
      <c r="C4" s="96"/>
      <c r="D4" s="97" t="s">
        <v>3</v>
      </c>
    </row>
    <row r="5" spans="1:4" ht="16.5" customHeight="1">
      <c r="A5" s="98" t="s">
        <v>123</v>
      </c>
      <c r="B5" s="98"/>
      <c r="C5" s="98" t="s">
        <v>124</v>
      </c>
      <c r="D5" s="98"/>
    </row>
    <row r="6" spans="1:4" ht="12.75" customHeight="1">
      <c r="A6" s="99" t="s">
        <v>125</v>
      </c>
      <c r="B6" s="99" t="s">
        <v>9</v>
      </c>
      <c r="C6" s="99" t="s">
        <v>125</v>
      </c>
      <c r="D6" s="99" t="s">
        <v>9</v>
      </c>
    </row>
    <row r="7" spans="1:4" ht="12.75" customHeight="1">
      <c r="A7" s="100" t="s">
        <v>126</v>
      </c>
      <c r="B7" s="78">
        <f>B8+B9</f>
        <v>25781.98</v>
      </c>
      <c r="C7" s="78" t="s">
        <v>11</v>
      </c>
      <c r="D7" s="78">
        <f>D8+D10</f>
        <v>19685.68</v>
      </c>
    </row>
    <row r="8" spans="1:4" ht="12.75" customHeight="1">
      <c r="A8" s="100" t="s">
        <v>127</v>
      </c>
      <c r="B8" s="78">
        <f>19487.32+4000</f>
        <v>23487.32</v>
      </c>
      <c r="C8" s="78" t="s">
        <v>13</v>
      </c>
      <c r="D8" s="78">
        <f>D9</f>
        <v>17607.85</v>
      </c>
    </row>
    <row r="9" spans="1:4" ht="12.75" customHeight="1">
      <c r="A9" s="100" t="s">
        <v>128</v>
      </c>
      <c r="B9" s="78">
        <v>2294.66</v>
      </c>
      <c r="C9" s="78" t="s">
        <v>15</v>
      </c>
      <c r="D9" s="78">
        <f>17607.85</f>
        <v>17607.85</v>
      </c>
    </row>
    <row r="10" spans="1:4" ht="12.75" customHeight="1">
      <c r="A10" s="100"/>
      <c r="B10" s="101"/>
      <c r="C10" s="78" t="s">
        <v>17</v>
      </c>
      <c r="D10" s="78">
        <v>2077.83</v>
      </c>
    </row>
    <row r="11" spans="1:9" ht="12.75" customHeight="1">
      <c r="A11" s="100"/>
      <c r="B11" s="102"/>
      <c r="C11" s="78" t="s">
        <v>19</v>
      </c>
      <c r="D11" s="78">
        <v>2077.83</v>
      </c>
      <c r="H11" s="79"/>
      <c r="I11" s="80"/>
    </row>
    <row r="12" spans="1:9" ht="12.75" customHeight="1">
      <c r="A12" s="100"/>
      <c r="B12" s="102"/>
      <c r="C12" s="78" t="s">
        <v>21</v>
      </c>
      <c r="D12" s="78">
        <v>349.6</v>
      </c>
      <c r="H12" s="79"/>
      <c r="I12" s="80"/>
    </row>
    <row r="13" spans="1:9" ht="12.75" customHeight="1">
      <c r="A13" s="100"/>
      <c r="B13" s="101"/>
      <c r="C13" s="78" t="s">
        <v>23</v>
      </c>
      <c r="D13" s="78">
        <v>338</v>
      </c>
      <c r="H13" s="79"/>
      <c r="I13" s="80"/>
    </row>
    <row r="14" spans="1:9" ht="12.75" customHeight="1">
      <c r="A14" s="100"/>
      <c r="B14" s="101"/>
      <c r="C14" s="78" t="s">
        <v>24</v>
      </c>
      <c r="D14" s="78">
        <v>338</v>
      </c>
      <c r="H14" s="79"/>
      <c r="I14" s="80"/>
    </row>
    <row r="15" spans="1:9" ht="12.75" customHeight="1">
      <c r="A15" s="100"/>
      <c r="B15" s="101"/>
      <c r="C15" s="78" t="s">
        <v>25</v>
      </c>
      <c r="D15" s="78">
        <v>11.6</v>
      </c>
      <c r="H15" s="79"/>
      <c r="I15" s="80"/>
    </row>
    <row r="16" spans="1:4" ht="12.75" customHeight="1">
      <c r="A16" s="17"/>
      <c r="B16" s="101"/>
      <c r="C16" s="78" t="s">
        <v>26</v>
      </c>
      <c r="D16" s="78">
        <v>11.6</v>
      </c>
    </row>
    <row r="17" spans="1:4" ht="12.75" customHeight="1">
      <c r="A17" s="17"/>
      <c r="B17" s="101"/>
      <c r="C17" s="78" t="s">
        <v>27</v>
      </c>
      <c r="D17" s="78">
        <v>1722.05</v>
      </c>
    </row>
    <row r="18" spans="1:4" ht="12.75" customHeight="1">
      <c r="A18" s="100"/>
      <c r="B18" s="101"/>
      <c r="C18" s="78" t="s">
        <v>28</v>
      </c>
      <c r="D18" s="78">
        <v>1722.05</v>
      </c>
    </row>
    <row r="19" spans="1:4" ht="12.75" customHeight="1">
      <c r="A19" s="100"/>
      <c r="B19" s="101"/>
      <c r="C19" s="78" t="s">
        <v>29</v>
      </c>
      <c r="D19" s="78">
        <v>0.66</v>
      </c>
    </row>
    <row r="20" spans="1:4" ht="12.75" customHeight="1">
      <c r="A20" s="100"/>
      <c r="B20" s="101"/>
      <c r="C20" s="78" t="s">
        <v>30</v>
      </c>
      <c r="D20" s="78">
        <v>1055.91</v>
      </c>
    </row>
    <row r="21" spans="1:4" ht="12.75" customHeight="1">
      <c r="A21" s="100"/>
      <c r="B21" s="101"/>
      <c r="C21" s="78" t="s">
        <v>31</v>
      </c>
      <c r="D21" s="78">
        <v>527.96</v>
      </c>
    </row>
    <row r="22" spans="1:4" ht="12.75" customHeight="1">
      <c r="A22" s="17"/>
      <c r="B22" s="101"/>
      <c r="C22" s="78" t="s">
        <v>32</v>
      </c>
      <c r="D22" s="78">
        <v>137.52</v>
      </c>
    </row>
    <row r="23" spans="1:4" ht="12.75" customHeight="1">
      <c r="A23" s="17"/>
      <c r="B23" s="101"/>
      <c r="C23" s="78" t="s">
        <v>33</v>
      </c>
      <c r="D23" s="78">
        <v>2294.66</v>
      </c>
    </row>
    <row r="24" spans="1:4" ht="12.75" customHeight="1">
      <c r="A24" s="17"/>
      <c r="B24" s="101"/>
      <c r="C24" s="78" t="s">
        <v>34</v>
      </c>
      <c r="D24" s="78">
        <v>2294.66</v>
      </c>
    </row>
    <row r="25" spans="1:4" ht="12.75" customHeight="1">
      <c r="A25" s="17"/>
      <c r="B25" s="101"/>
      <c r="C25" s="78" t="s">
        <v>35</v>
      </c>
      <c r="D25" s="78">
        <v>2294.66</v>
      </c>
    </row>
    <row r="26" spans="1:4" ht="12.75" customHeight="1">
      <c r="A26" s="17"/>
      <c r="B26" s="101"/>
      <c r="C26" s="78" t="s">
        <v>36</v>
      </c>
      <c r="D26" s="78">
        <v>1729.99</v>
      </c>
    </row>
    <row r="27" spans="1:4" ht="12.75" customHeight="1">
      <c r="A27" s="17"/>
      <c r="B27" s="101"/>
      <c r="C27" s="78" t="s">
        <v>37</v>
      </c>
      <c r="D27" s="78">
        <v>1729.99</v>
      </c>
    </row>
    <row r="28" spans="1:4" ht="12.75" customHeight="1">
      <c r="A28" s="17"/>
      <c r="B28" s="101"/>
      <c r="C28" s="78" t="s">
        <v>38</v>
      </c>
      <c r="D28" s="78">
        <v>1729.99</v>
      </c>
    </row>
    <row r="29" spans="1:4" ht="15.75" customHeight="1">
      <c r="A29" s="17"/>
      <c r="B29" s="101"/>
      <c r="C29" s="103"/>
      <c r="D29" s="103"/>
    </row>
    <row r="30" spans="1:4" ht="15.75" customHeight="1">
      <c r="A30" s="17"/>
      <c r="B30" s="101"/>
      <c r="C30" s="103"/>
      <c r="D30" s="103"/>
    </row>
    <row r="31" spans="1:4" ht="15.75" customHeight="1">
      <c r="A31" s="17"/>
      <c r="B31" s="101"/>
      <c r="C31" s="104" t="s">
        <v>129</v>
      </c>
      <c r="D31" s="103">
        <v>21781.98</v>
      </c>
    </row>
    <row r="32" spans="1:4" ht="15.75" customHeight="1">
      <c r="A32" s="17"/>
      <c r="B32" s="101"/>
      <c r="C32" s="104"/>
      <c r="D32" s="103"/>
    </row>
    <row r="33" spans="1:4" ht="15.75" customHeight="1">
      <c r="A33" s="17"/>
      <c r="B33" s="101"/>
      <c r="C33" s="104" t="s">
        <v>130</v>
      </c>
      <c r="D33" s="103"/>
    </row>
    <row r="34" spans="1:4" ht="15.75" customHeight="1">
      <c r="A34" s="17"/>
      <c r="B34" s="101"/>
      <c r="C34" s="104" t="s">
        <v>131</v>
      </c>
      <c r="D34" s="103"/>
    </row>
    <row r="35" spans="1:4" ht="15.75" customHeight="1">
      <c r="A35" s="17"/>
      <c r="B35" s="101"/>
      <c r="C35" s="104" t="s">
        <v>132</v>
      </c>
      <c r="D35" s="103"/>
    </row>
    <row r="36" spans="1:4" ht="15.75" customHeight="1">
      <c r="A36" s="17"/>
      <c r="B36" s="101"/>
      <c r="C36" s="103"/>
      <c r="D36" s="103"/>
    </row>
    <row r="37" spans="1:4" ht="15.75" customHeight="1">
      <c r="A37" s="17"/>
      <c r="B37" s="101"/>
      <c r="C37" s="103"/>
      <c r="D37" s="103"/>
    </row>
    <row r="38" spans="1:4" ht="15.75" customHeight="1">
      <c r="A38" s="105" t="s">
        <v>54</v>
      </c>
      <c r="B38" s="106">
        <f>B7</f>
        <v>25781.98</v>
      </c>
      <c r="C38" s="107" t="s">
        <v>55</v>
      </c>
      <c r="D38" s="103">
        <f>D7+D12+D17+D23+D26</f>
        <v>25781.98</v>
      </c>
    </row>
    <row r="39" spans="1:4" ht="15.75" customHeight="1">
      <c r="A39" s="108"/>
      <c r="B39" s="109"/>
      <c r="C39" s="110"/>
      <c r="D39" s="111"/>
    </row>
    <row r="40" spans="1:4" ht="15.75" customHeight="1">
      <c r="A40" s="108"/>
      <c r="B40" s="109"/>
      <c r="C40" s="111"/>
      <c r="D40" s="111"/>
    </row>
    <row r="41" spans="1:4" ht="15.75" customHeight="1">
      <c r="A41" s="108"/>
      <c r="B41" s="109"/>
      <c r="C41" s="111"/>
      <c r="D41" s="111"/>
    </row>
    <row r="42" spans="1:4" ht="15.75" customHeight="1">
      <c r="A42" s="108"/>
      <c r="B42" s="109"/>
      <c r="C42" s="111"/>
      <c r="D42" s="111"/>
    </row>
    <row r="43" spans="1:4" ht="17.25" customHeight="1">
      <c r="A43" s="108"/>
      <c r="B43" s="109"/>
      <c r="C43" s="111"/>
      <c r="D43" s="111"/>
    </row>
    <row r="44" spans="1:4" ht="17.25" customHeight="1">
      <c r="A44" s="108"/>
      <c r="B44" s="109"/>
      <c r="C44" s="111"/>
      <c r="D44" s="111"/>
    </row>
    <row r="45" spans="1:4" ht="17.25" customHeight="1">
      <c r="A45" s="108"/>
      <c r="B45" s="109"/>
      <c r="C45" s="111"/>
      <c r="D45" s="111"/>
    </row>
    <row r="46" spans="1:4" ht="17.25" customHeight="1">
      <c r="A46" s="108"/>
      <c r="B46" s="109"/>
      <c r="C46" s="111"/>
      <c r="D46" s="111"/>
    </row>
    <row r="47" spans="1:4" ht="17.25" customHeight="1">
      <c r="A47" s="108"/>
      <c r="B47" s="109"/>
      <c r="C47" s="111"/>
      <c r="D47" s="111"/>
    </row>
    <row r="48" spans="1:4" ht="17.25" customHeight="1">
      <c r="A48" s="108"/>
      <c r="B48" s="109"/>
      <c r="C48" s="111"/>
      <c r="D48" s="111"/>
    </row>
    <row r="49" spans="1:4" ht="17.25" customHeight="1">
      <c r="A49" s="108"/>
      <c r="B49" s="109"/>
      <c r="C49" s="111"/>
      <c r="D49" s="111"/>
    </row>
    <row r="50" spans="1:4" ht="17.25" customHeight="1">
      <c r="A50" s="108"/>
      <c r="B50" s="109"/>
      <c r="C50" s="111"/>
      <c r="D50" s="111"/>
    </row>
    <row r="51" spans="1:4" ht="17.25" customHeight="1">
      <c r="A51" s="108"/>
      <c r="B51" s="109"/>
      <c r="C51" s="111"/>
      <c r="D51" s="111"/>
    </row>
    <row r="52" spans="1:4" ht="17.25" customHeight="1">
      <c r="A52" s="108"/>
      <c r="B52" s="109"/>
      <c r="C52" s="111"/>
      <c r="D52" s="111"/>
    </row>
    <row r="53" spans="1:4" ht="17.25" customHeight="1">
      <c r="A53" s="108"/>
      <c r="B53" s="109"/>
      <c r="C53" s="111"/>
      <c r="D53" s="111"/>
    </row>
    <row r="54" spans="1:4" ht="17.25" customHeight="1">
      <c r="A54" s="108"/>
      <c r="B54" s="109"/>
      <c r="C54" s="111"/>
      <c r="D54" s="111"/>
    </row>
    <row r="55" spans="1:4" ht="17.25" customHeight="1">
      <c r="A55" s="108"/>
      <c r="B55" s="109"/>
      <c r="C55" s="111"/>
      <c r="D55" s="111"/>
    </row>
    <row r="56" spans="1:4" ht="17.25" customHeight="1">
      <c r="A56" s="108"/>
      <c r="B56" s="109"/>
      <c r="C56" s="111"/>
      <c r="D56" s="111"/>
    </row>
    <row r="57" spans="1:4" ht="17.25" customHeight="1">
      <c r="A57" s="108"/>
      <c r="B57" s="109"/>
      <c r="C57" s="111"/>
      <c r="D57" s="111"/>
    </row>
    <row r="58" spans="1:4" ht="17.25" customHeight="1">
      <c r="A58" s="108"/>
      <c r="B58" s="109"/>
      <c r="C58" s="111"/>
      <c r="D58" s="111"/>
    </row>
    <row r="59" spans="1:4" ht="17.25" customHeight="1">
      <c r="A59" s="108"/>
      <c r="B59" s="109"/>
      <c r="C59" s="111"/>
      <c r="D59" s="111"/>
    </row>
    <row r="60" spans="1:4" ht="17.25" customHeight="1">
      <c r="A60" s="108"/>
      <c r="B60" s="109"/>
      <c r="C60" s="111"/>
      <c r="D60" s="111"/>
    </row>
    <row r="61" spans="1:4" ht="17.25" customHeight="1">
      <c r="A61" s="108"/>
      <c r="B61" s="109"/>
      <c r="C61" s="111"/>
      <c r="D61" s="111"/>
    </row>
    <row r="62" spans="1:4" ht="17.25" customHeight="1">
      <c r="A62" s="108"/>
      <c r="B62" s="109"/>
      <c r="C62" s="111"/>
      <c r="D62" s="111"/>
    </row>
    <row r="63" spans="1:4" ht="17.25" customHeight="1">
      <c r="A63" s="108"/>
      <c r="B63" s="109"/>
      <c r="C63" s="111"/>
      <c r="D63" s="111"/>
    </row>
    <row r="64" spans="1:4" ht="17.25" customHeight="1">
      <c r="A64" s="108"/>
      <c r="B64" s="109"/>
      <c r="C64" s="111"/>
      <c r="D64" s="111"/>
    </row>
    <row r="65" spans="1:4" ht="17.25" customHeight="1">
      <c r="A65" s="108"/>
      <c r="B65" s="109"/>
      <c r="C65" s="111"/>
      <c r="D65" s="111"/>
    </row>
    <row r="66" spans="1:4" ht="17.25" customHeight="1">
      <c r="A66" s="108"/>
      <c r="B66" s="109"/>
      <c r="C66" s="111"/>
      <c r="D66" s="111"/>
    </row>
    <row r="67" spans="1:4" ht="17.25" customHeight="1">
      <c r="A67" s="108"/>
      <c r="B67" s="109"/>
      <c r="C67" s="111"/>
      <c r="D67" s="111"/>
    </row>
    <row r="68" spans="1:4" ht="17.25" customHeight="1">
      <c r="A68" s="108"/>
      <c r="B68" s="109"/>
      <c r="C68" s="111"/>
      <c r="D68" s="111"/>
    </row>
    <row r="69" spans="1:4" ht="17.25" customHeight="1">
      <c r="A69" s="108"/>
      <c r="B69" s="109"/>
      <c r="C69" s="111"/>
      <c r="D69" s="111"/>
    </row>
    <row r="70" spans="1:4" ht="17.25" customHeight="1">
      <c r="A70" s="108"/>
      <c r="B70" s="109"/>
      <c r="C70" s="111"/>
      <c r="D70" s="111"/>
    </row>
    <row r="71" spans="1:4" ht="17.25" customHeight="1">
      <c r="A71" s="108"/>
      <c r="B71" s="109"/>
      <c r="C71" s="111"/>
      <c r="D71" s="111"/>
    </row>
    <row r="72" spans="1:4" ht="17.25" customHeight="1">
      <c r="A72" s="108"/>
      <c r="B72" s="109"/>
      <c r="C72" s="111"/>
      <c r="D72" s="111"/>
    </row>
    <row r="73" spans="1:4" ht="17.25" customHeight="1">
      <c r="A73" s="108"/>
      <c r="B73" s="109"/>
      <c r="C73" s="111"/>
      <c r="D73" s="111"/>
    </row>
    <row r="74" spans="1:4" ht="17.25" customHeight="1">
      <c r="A74" s="108"/>
      <c r="B74" s="109"/>
      <c r="C74" s="111"/>
      <c r="D74" s="111"/>
    </row>
    <row r="75" spans="1:4" ht="17.25" customHeight="1">
      <c r="A75" s="108"/>
      <c r="B75" s="109"/>
      <c r="C75" s="111"/>
      <c r="D75" s="111"/>
    </row>
    <row r="76" spans="1:4" ht="17.25" customHeight="1">
      <c r="A76" s="108"/>
      <c r="B76" s="109"/>
      <c r="C76" s="111"/>
      <c r="D76" s="111"/>
    </row>
    <row r="77" spans="1:4" ht="17.25" customHeight="1">
      <c r="A77" s="108"/>
      <c r="B77" s="109"/>
      <c r="C77" s="111"/>
      <c r="D77" s="111"/>
    </row>
    <row r="78" spans="1:4" ht="17.25" customHeight="1">
      <c r="A78" s="108"/>
      <c r="B78" s="109"/>
      <c r="C78" s="111"/>
      <c r="D78" s="111"/>
    </row>
    <row r="79" spans="1:4" ht="17.25" customHeight="1">
      <c r="A79" s="108"/>
      <c r="B79" s="109"/>
      <c r="C79" s="111"/>
      <c r="D79" s="111"/>
    </row>
    <row r="80" spans="1:4" ht="17.25" customHeight="1">
      <c r="A80" s="108"/>
      <c r="B80" s="109"/>
      <c r="C80" s="111"/>
      <c r="D80" s="111"/>
    </row>
    <row r="81" spans="1:4" ht="17.25" customHeight="1">
      <c r="A81" s="108"/>
      <c r="B81" s="109"/>
      <c r="C81" s="111"/>
      <c r="D81" s="111"/>
    </row>
    <row r="82" spans="1:4" ht="17.25" customHeight="1">
      <c r="A82" s="108"/>
      <c r="B82" s="109"/>
      <c r="C82" s="111"/>
      <c r="D82" s="111"/>
    </row>
    <row r="83" spans="1:4" ht="17.25" customHeight="1">
      <c r="A83" s="108"/>
      <c r="B83" s="109"/>
      <c r="C83" s="111"/>
      <c r="D83" s="111"/>
    </row>
    <row r="84" spans="1:4" ht="17.25" customHeight="1">
      <c r="A84" s="108"/>
      <c r="B84" s="109"/>
      <c r="C84" s="111"/>
      <c r="D84" s="111"/>
    </row>
    <row r="85" spans="1:4" ht="17.25" customHeight="1">
      <c r="A85" s="108"/>
      <c r="B85" s="109"/>
      <c r="C85" s="111"/>
      <c r="D85" s="111"/>
    </row>
    <row r="86" spans="1:4" ht="17.25" customHeight="1">
      <c r="A86" s="108"/>
      <c r="B86" s="109"/>
      <c r="C86" s="111"/>
      <c r="D86" s="111"/>
    </row>
    <row r="87" spans="1:4" ht="17.25" customHeight="1">
      <c r="A87" s="108"/>
      <c r="B87" s="109"/>
      <c r="C87" s="111"/>
      <c r="D87" s="111"/>
    </row>
    <row r="88" spans="1:4" ht="17.25" customHeight="1">
      <c r="A88" s="108"/>
      <c r="B88" s="109"/>
      <c r="C88" s="111"/>
      <c r="D88" s="111"/>
    </row>
    <row r="89" spans="1:4" ht="17.25" customHeight="1">
      <c r="A89" s="108"/>
      <c r="B89" s="109"/>
      <c r="C89" s="111"/>
      <c r="D89" s="111"/>
    </row>
    <row r="90" spans="1:4" ht="17.25" customHeight="1">
      <c r="A90" s="108"/>
      <c r="B90" s="109"/>
      <c r="C90" s="111"/>
      <c r="D90" s="111"/>
    </row>
    <row r="91" spans="1:4" ht="17.25" customHeight="1">
      <c r="A91" s="108"/>
      <c r="B91" s="109"/>
      <c r="C91" s="111"/>
      <c r="D91" s="111"/>
    </row>
    <row r="92" spans="1:4" ht="17.25" customHeight="1">
      <c r="A92" s="108"/>
      <c r="B92" s="109"/>
      <c r="C92" s="111"/>
      <c r="D92" s="111"/>
    </row>
    <row r="93" spans="1:4" ht="17.25" customHeight="1">
      <c r="A93" s="108"/>
      <c r="B93" s="109"/>
      <c r="C93" s="111"/>
      <c r="D93" s="111"/>
    </row>
    <row r="94" spans="1:4" ht="17.25" customHeight="1">
      <c r="A94" s="108"/>
      <c r="B94" s="109"/>
      <c r="C94" s="111"/>
      <c r="D94" s="111"/>
    </row>
    <row r="95" spans="1:4" ht="17.25" customHeight="1">
      <c r="A95" s="112"/>
      <c r="B95" s="109"/>
      <c r="C95" s="111"/>
      <c r="D95" s="111"/>
    </row>
    <row r="96" spans="1:4" ht="15.75" customHeight="1">
      <c r="A96" s="113"/>
      <c r="B96" s="109"/>
      <c r="C96" s="111"/>
      <c r="D96" s="111"/>
    </row>
    <row r="97" spans="1:4" ht="15.75" customHeight="1">
      <c r="A97" s="113"/>
      <c r="B97" s="109"/>
      <c r="C97" s="111"/>
      <c r="D97" s="111"/>
    </row>
    <row r="98" spans="1:4" ht="15.75" customHeight="1">
      <c r="A98" s="113"/>
      <c r="B98" s="109"/>
      <c r="C98" s="111"/>
      <c r="D98" s="111"/>
    </row>
    <row r="99" spans="1:4" ht="15.75" customHeight="1">
      <c r="A99" s="113"/>
      <c r="B99" s="109"/>
      <c r="C99" s="111"/>
      <c r="D99" s="111"/>
    </row>
    <row r="100" spans="1:4" ht="15.75" customHeight="1">
      <c r="A100" s="108"/>
      <c r="B100" s="109"/>
      <c r="C100" s="111"/>
      <c r="D100" s="111"/>
    </row>
    <row r="101" spans="1:4" ht="15.75" customHeight="1">
      <c r="A101" s="113"/>
      <c r="B101" s="109"/>
      <c r="C101" s="111"/>
      <c r="D101" s="111"/>
    </row>
    <row r="102" spans="1:4" ht="15.75" customHeight="1">
      <c r="A102" s="113"/>
      <c r="B102" s="109"/>
      <c r="C102" s="111"/>
      <c r="D102" s="111"/>
    </row>
    <row r="103" spans="1:4" ht="15.75" customHeight="1">
      <c r="A103" s="112"/>
      <c r="B103" s="114"/>
      <c r="C103" s="112"/>
      <c r="D103" s="114"/>
    </row>
    <row r="104" ht="19.5" customHeight="1">
      <c r="A104" s="115"/>
    </row>
    <row r="105" ht="19.5" customHeight="1"/>
    <row r="106" ht="19.5" customHeight="1"/>
  </sheetData>
  <sheetProtection/>
  <mergeCells count="3">
    <mergeCell ref="A3:D3"/>
    <mergeCell ref="A5:B5"/>
    <mergeCell ref="C5:D5"/>
  </mergeCells>
  <printOptions/>
  <pageMargins left="0.66875" right="0.3145833333333333" top="1" bottom="1" header="0.5" footer="0.5"/>
  <pageSetup fitToHeight="1" fitToWidth="1" horizontalDpi="300" verticalDpi="300" orientation="landscape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B25" sqref="B25"/>
    </sheetView>
  </sheetViews>
  <sheetFormatPr defaultColWidth="9.140625" defaultRowHeight="12.75"/>
  <cols>
    <col min="1" max="1" width="10.421875" style="0" customWidth="1"/>
    <col min="2" max="2" width="33.7109375" style="0" customWidth="1"/>
    <col min="3" max="5" width="17.140625" style="0" customWidth="1"/>
    <col min="6" max="6" width="13.00390625" style="0" customWidth="1"/>
    <col min="9" max="9" width="38.00390625" style="0" customWidth="1"/>
    <col min="10" max="10" width="14.140625" style="0" customWidth="1"/>
  </cols>
  <sheetData>
    <row r="1" spans="1:6" ht="15.75" customHeight="1">
      <c r="A1" s="45"/>
      <c r="B1" s="45"/>
      <c r="C1" s="45"/>
      <c r="D1" s="45"/>
      <c r="F1" s="82" t="s">
        <v>133</v>
      </c>
    </row>
    <row r="2" spans="1:5" ht="27" customHeight="1">
      <c r="A2" s="46" t="s">
        <v>134</v>
      </c>
      <c r="B2" s="46"/>
      <c r="C2" s="46"/>
      <c r="D2" s="46"/>
      <c r="E2" s="46"/>
    </row>
    <row r="3" spans="1:6" ht="18" customHeight="1">
      <c r="A3" s="72" t="s">
        <v>2</v>
      </c>
      <c r="B3" s="45"/>
      <c r="C3" s="45"/>
      <c r="D3" s="45"/>
      <c r="F3" s="48" t="s">
        <v>3</v>
      </c>
    </row>
    <row r="4" spans="1:6" ht="18" customHeight="1">
      <c r="A4" s="49" t="s">
        <v>69</v>
      </c>
      <c r="B4" s="49" t="s">
        <v>70</v>
      </c>
      <c r="C4" s="50" t="s">
        <v>63</v>
      </c>
      <c r="D4" s="49" t="s">
        <v>71</v>
      </c>
      <c r="E4" s="50" t="s">
        <v>72</v>
      </c>
      <c r="F4" s="50" t="s">
        <v>135</v>
      </c>
    </row>
    <row r="5" spans="1:6" ht="18" customHeight="1">
      <c r="A5" s="83" t="s">
        <v>66</v>
      </c>
      <c r="B5" s="83" t="s">
        <v>66</v>
      </c>
      <c r="C5" s="83">
        <v>1</v>
      </c>
      <c r="D5" s="83">
        <v>2</v>
      </c>
      <c r="E5" s="83">
        <v>3</v>
      </c>
      <c r="F5" s="83">
        <v>4</v>
      </c>
    </row>
    <row r="6" spans="1:6" ht="18" customHeight="1">
      <c r="A6" s="84" t="s">
        <v>76</v>
      </c>
      <c r="B6" s="84" t="s">
        <v>63</v>
      </c>
      <c r="C6" s="85">
        <f>D6+E6</f>
        <v>23487.32</v>
      </c>
      <c r="D6" s="85">
        <v>15007.000000000002</v>
      </c>
      <c r="E6" s="86">
        <f>E7+E12+E17+E23</f>
        <v>8480.32</v>
      </c>
      <c r="F6" s="87"/>
    </row>
    <row r="7" spans="1:6" ht="12.75">
      <c r="A7" s="88">
        <v>205</v>
      </c>
      <c r="B7" s="89" t="s">
        <v>78</v>
      </c>
      <c r="C7" s="85">
        <f aca="true" t="shared" si="0" ref="C7:C28">D7+E7</f>
        <v>19685.68</v>
      </c>
      <c r="D7" s="85">
        <v>11554.96</v>
      </c>
      <c r="E7" s="90">
        <f>E8+E10</f>
        <v>8130.719999999999</v>
      </c>
      <c r="F7" s="87"/>
    </row>
    <row r="8" spans="1:6" ht="12.75">
      <c r="A8" s="88">
        <v>20502</v>
      </c>
      <c r="B8" s="89" t="s">
        <v>80</v>
      </c>
      <c r="C8" s="85">
        <f t="shared" si="0"/>
        <v>17607.85</v>
      </c>
      <c r="D8" s="85">
        <v>11554.96</v>
      </c>
      <c r="E8" s="90">
        <f>E9</f>
        <v>6052.889999999999</v>
      </c>
      <c r="F8" s="87"/>
    </row>
    <row r="9" spans="1:6" ht="12.75">
      <c r="A9" s="88">
        <v>2050205</v>
      </c>
      <c r="B9" s="89" t="s">
        <v>82</v>
      </c>
      <c r="C9" s="85">
        <f t="shared" si="0"/>
        <v>17607.85</v>
      </c>
      <c r="D9" s="85">
        <v>11554.96</v>
      </c>
      <c r="E9" s="90">
        <f>30+68.38+394.82+122.4+80+260+240+120+340+353+27.78+1.31+13.5+1.7+4000</f>
        <v>6052.889999999999</v>
      </c>
      <c r="F9" s="87"/>
    </row>
    <row r="10" spans="1:6" ht="12.75">
      <c r="A10" s="88">
        <v>20509</v>
      </c>
      <c r="B10" s="89" t="s">
        <v>84</v>
      </c>
      <c r="C10" s="85">
        <f t="shared" si="0"/>
        <v>2077.83</v>
      </c>
      <c r="D10" s="85">
        <v>0</v>
      </c>
      <c r="E10" s="90">
        <f>E11</f>
        <v>2077.83</v>
      </c>
      <c r="F10" s="87"/>
    </row>
    <row r="11" spans="1:6" ht="12.75">
      <c r="A11" s="88">
        <v>2050999</v>
      </c>
      <c r="B11" s="89" t="s">
        <v>86</v>
      </c>
      <c r="C11" s="85">
        <f t="shared" si="0"/>
        <v>2077.83</v>
      </c>
      <c r="D11" s="85">
        <v>0</v>
      </c>
      <c r="E11" s="90">
        <f>390+30+3.5+5+1234+10+123+282.33</f>
        <v>2077.83</v>
      </c>
      <c r="F11" s="87"/>
    </row>
    <row r="12" spans="1:6" ht="12.75">
      <c r="A12" s="88">
        <v>206</v>
      </c>
      <c r="B12" s="89" t="s">
        <v>88</v>
      </c>
      <c r="C12" s="85">
        <f t="shared" si="0"/>
        <v>349.6</v>
      </c>
      <c r="D12" s="85">
        <v>0</v>
      </c>
      <c r="E12" s="90">
        <f>E13+E15</f>
        <v>349.6</v>
      </c>
      <c r="F12" s="87"/>
    </row>
    <row r="13" spans="1:6" ht="12.75">
      <c r="A13" s="88">
        <v>20604</v>
      </c>
      <c r="B13" s="89" t="s">
        <v>90</v>
      </c>
      <c r="C13" s="85">
        <f t="shared" si="0"/>
        <v>338</v>
      </c>
      <c r="D13" s="85">
        <v>0</v>
      </c>
      <c r="E13" s="90">
        <f>E14</f>
        <v>338</v>
      </c>
      <c r="F13" s="87"/>
    </row>
    <row r="14" spans="1:6" ht="12.75">
      <c r="A14" s="88">
        <v>2060499</v>
      </c>
      <c r="B14" s="89" t="s">
        <v>92</v>
      </c>
      <c r="C14" s="85">
        <f t="shared" si="0"/>
        <v>338</v>
      </c>
      <c r="D14" s="85">
        <v>0</v>
      </c>
      <c r="E14" s="90">
        <v>338</v>
      </c>
      <c r="F14" s="87"/>
    </row>
    <row r="15" spans="1:6" ht="12.75">
      <c r="A15" s="88">
        <v>20606</v>
      </c>
      <c r="B15" s="89" t="s">
        <v>94</v>
      </c>
      <c r="C15" s="85">
        <f t="shared" si="0"/>
        <v>11.6</v>
      </c>
      <c r="D15" s="85">
        <v>0</v>
      </c>
      <c r="E15" s="90">
        <f>E16</f>
        <v>11.6</v>
      </c>
      <c r="F15" s="87"/>
    </row>
    <row r="16" spans="1:6" ht="12.75">
      <c r="A16" s="88">
        <v>2060602</v>
      </c>
      <c r="B16" s="89" t="s">
        <v>96</v>
      </c>
      <c r="C16" s="85">
        <f t="shared" si="0"/>
        <v>11.6</v>
      </c>
      <c r="D16" s="85">
        <v>0</v>
      </c>
      <c r="E16" s="90">
        <v>11.6</v>
      </c>
      <c r="F16" s="87"/>
    </row>
    <row r="17" spans="1:6" ht="12.75">
      <c r="A17" s="88">
        <v>208</v>
      </c>
      <c r="B17" s="89" t="s">
        <v>98</v>
      </c>
      <c r="C17" s="85">
        <f t="shared" si="0"/>
        <v>1722.0500000000002</v>
      </c>
      <c r="D17" s="85">
        <v>1722.0500000000002</v>
      </c>
      <c r="E17" s="90"/>
      <c r="F17" s="87"/>
    </row>
    <row r="18" spans="1:6" ht="12.75">
      <c r="A18" s="88">
        <v>20805</v>
      </c>
      <c r="B18" s="89" t="s">
        <v>100</v>
      </c>
      <c r="C18" s="85">
        <f t="shared" si="0"/>
        <v>1722.0500000000002</v>
      </c>
      <c r="D18" s="85">
        <v>1722.0500000000002</v>
      </c>
      <c r="E18" s="90"/>
      <c r="F18" s="87"/>
    </row>
    <row r="19" spans="1:6" ht="12.75">
      <c r="A19" s="88">
        <v>2080502</v>
      </c>
      <c r="B19" s="89" t="s">
        <v>102</v>
      </c>
      <c r="C19" s="85">
        <f t="shared" si="0"/>
        <v>0.66</v>
      </c>
      <c r="D19" s="85">
        <v>0.66</v>
      </c>
      <c r="E19" s="90"/>
      <c r="F19" s="87"/>
    </row>
    <row r="20" spans="1:6" ht="12.75">
      <c r="A20" s="88">
        <v>2080505</v>
      </c>
      <c r="B20" s="89" t="s">
        <v>104</v>
      </c>
      <c r="C20" s="85">
        <f t="shared" si="0"/>
        <v>1055.91</v>
      </c>
      <c r="D20" s="85">
        <v>1055.91</v>
      </c>
      <c r="E20" s="90"/>
      <c r="F20" s="87"/>
    </row>
    <row r="21" spans="1:6" ht="12.75">
      <c r="A21" s="88">
        <v>2080506</v>
      </c>
      <c r="B21" s="89" t="s">
        <v>106</v>
      </c>
      <c r="C21" s="85">
        <f t="shared" si="0"/>
        <v>527.96</v>
      </c>
      <c r="D21" s="85">
        <v>527.96</v>
      </c>
      <c r="E21" s="90"/>
      <c r="F21" s="87"/>
    </row>
    <row r="22" spans="1:6" ht="12.75">
      <c r="A22" s="88">
        <v>2080599</v>
      </c>
      <c r="B22" s="89" t="s">
        <v>108</v>
      </c>
      <c r="C22" s="85">
        <f t="shared" si="0"/>
        <v>137.52</v>
      </c>
      <c r="D22" s="85">
        <v>137.52</v>
      </c>
      <c r="E22" s="90"/>
      <c r="F22" s="87"/>
    </row>
    <row r="23" spans="1:6" ht="12.75">
      <c r="A23" s="88">
        <v>221</v>
      </c>
      <c r="B23" s="89" t="s">
        <v>116</v>
      </c>
      <c r="C23" s="85">
        <f t="shared" si="0"/>
        <v>1729.99</v>
      </c>
      <c r="D23" s="85">
        <v>1729.99</v>
      </c>
      <c r="E23" s="90"/>
      <c r="F23" s="87"/>
    </row>
    <row r="24" spans="1:6" ht="12.75">
      <c r="A24" s="88">
        <v>22102</v>
      </c>
      <c r="B24" s="89" t="s">
        <v>118</v>
      </c>
      <c r="C24" s="85">
        <f t="shared" si="0"/>
        <v>1729.99</v>
      </c>
      <c r="D24" s="85">
        <v>1729.99</v>
      </c>
      <c r="E24" s="90"/>
      <c r="F24" s="87"/>
    </row>
    <row r="25" spans="1:6" ht="12.75">
      <c r="A25" s="88">
        <v>2210201</v>
      </c>
      <c r="B25" s="89" t="s">
        <v>120</v>
      </c>
      <c r="C25" s="91">
        <f t="shared" si="0"/>
        <v>1729.99</v>
      </c>
      <c r="D25" s="91">
        <v>1729.99</v>
      </c>
      <c r="E25" s="90"/>
      <c r="F25" s="87"/>
    </row>
    <row r="26" spans="1:2" ht="12.75">
      <c r="A26" s="92"/>
      <c r="B26" s="92"/>
    </row>
  </sheetData>
  <sheetProtection/>
  <mergeCells count="2">
    <mergeCell ref="A1:D1"/>
    <mergeCell ref="A2:E2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49">
      <selection activeCell="B6" sqref="B6"/>
    </sheetView>
  </sheetViews>
  <sheetFormatPr defaultColWidth="9.140625" defaultRowHeight="12.75"/>
  <cols>
    <col min="1" max="1" width="14.8515625" style="0" customWidth="1"/>
    <col min="2" max="2" width="43.7109375" style="0" customWidth="1"/>
    <col min="3" max="5" width="14.28125" style="0" customWidth="1"/>
    <col min="6" max="6" width="9.00390625" style="0" customWidth="1"/>
    <col min="10" max="10" width="20.28125" style="0" customWidth="1"/>
    <col min="11" max="11" width="12.8515625" style="0" bestFit="1" customWidth="1"/>
  </cols>
  <sheetData>
    <row r="1" spans="1:5" ht="13.5" customHeight="1">
      <c r="A1" s="45"/>
      <c r="C1" s="70"/>
      <c r="D1" s="70"/>
      <c r="E1" s="71" t="s">
        <v>136</v>
      </c>
    </row>
    <row r="2" spans="1:5" ht="28.5" customHeight="1">
      <c r="A2" s="46" t="s">
        <v>137</v>
      </c>
      <c r="B2" s="46"/>
      <c r="C2" s="46"/>
      <c r="D2" s="46"/>
      <c r="E2" s="46"/>
    </row>
    <row r="3" spans="1:5" ht="12" customHeight="1">
      <c r="A3" s="72" t="s">
        <v>2</v>
      </c>
      <c r="B3" s="73"/>
      <c r="C3" s="74"/>
      <c r="D3" s="74"/>
      <c r="E3" s="48" t="s">
        <v>3</v>
      </c>
    </row>
    <row r="4" spans="1:5" ht="12" customHeight="1">
      <c r="A4" s="51" t="s">
        <v>138</v>
      </c>
      <c r="B4" s="51"/>
      <c r="C4" s="51" t="s">
        <v>139</v>
      </c>
      <c r="D4" s="51"/>
      <c r="E4" s="51"/>
    </row>
    <row r="5" spans="1:5" ht="12" customHeight="1">
      <c r="A5" s="51" t="s">
        <v>69</v>
      </c>
      <c r="B5" s="51" t="s">
        <v>70</v>
      </c>
      <c r="C5" s="51" t="s">
        <v>63</v>
      </c>
      <c r="D5" s="51" t="s">
        <v>74</v>
      </c>
      <c r="E5" s="51" t="s">
        <v>140</v>
      </c>
    </row>
    <row r="6" spans="1:5" ht="12" customHeight="1">
      <c r="A6" s="75" t="s">
        <v>66</v>
      </c>
      <c r="B6" s="75" t="s">
        <v>66</v>
      </c>
      <c r="C6" s="75">
        <v>1</v>
      </c>
      <c r="D6" s="75">
        <v>2</v>
      </c>
      <c r="E6" s="75">
        <v>3</v>
      </c>
    </row>
    <row r="7" spans="1:5" ht="12" customHeight="1">
      <c r="A7" s="76" t="s">
        <v>76</v>
      </c>
      <c r="B7" s="76" t="s">
        <v>63</v>
      </c>
      <c r="C7" s="77">
        <f>E7+D7</f>
        <v>15007</v>
      </c>
      <c r="D7" s="77">
        <f>D8+D19+D30</f>
        <v>14707</v>
      </c>
      <c r="E7" s="77">
        <f>E8+E19+E30</f>
        <v>300</v>
      </c>
    </row>
    <row r="8" spans="1:5" ht="12" customHeight="1">
      <c r="A8" s="76" t="s">
        <v>141</v>
      </c>
      <c r="B8" s="76" t="s">
        <v>142</v>
      </c>
      <c r="C8" s="77">
        <f>E8+D8</f>
        <v>14340.02</v>
      </c>
      <c r="D8" s="77">
        <f>SUM(D9:D18)</f>
        <v>14340.02</v>
      </c>
      <c r="E8" s="77"/>
    </row>
    <row r="9" spans="1:5" ht="12" customHeight="1">
      <c r="A9" s="78" t="s">
        <v>143</v>
      </c>
      <c r="B9" s="78" t="s">
        <v>144</v>
      </c>
      <c r="C9" s="58">
        <v>2908.63</v>
      </c>
      <c r="D9" s="58">
        <v>2908.63</v>
      </c>
      <c r="E9" s="58"/>
    </row>
    <row r="10" spans="1:11" ht="12" customHeight="1">
      <c r="A10" s="78" t="s">
        <v>145</v>
      </c>
      <c r="B10" s="78" t="s">
        <v>146</v>
      </c>
      <c r="C10" s="58">
        <f>D10+E10</f>
        <v>2695.23</v>
      </c>
      <c r="D10" s="58">
        <v>2695.23</v>
      </c>
      <c r="E10" s="58"/>
      <c r="J10" s="79"/>
      <c r="K10" s="80"/>
    </row>
    <row r="11" spans="1:11" ht="12" customHeight="1">
      <c r="A11" s="78" t="s">
        <v>147</v>
      </c>
      <c r="B11" s="78" t="s">
        <v>148</v>
      </c>
      <c r="C11" s="58">
        <f aca="true" t="shared" si="0" ref="C11:C18">D11+E11</f>
        <v>3690.83</v>
      </c>
      <c r="D11" s="58">
        <v>3690.83</v>
      </c>
      <c r="E11" s="58"/>
      <c r="J11" s="81"/>
      <c r="K11" s="80"/>
    </row>
    <row r="12" spans="1:11" ht="12" customHeight="1">
      <c r="A12" s="78" t="s">
        <v>149</v>
      </c>
      <c r="B12" s="78" t="s">
        <v>150</v>
      </c>
      <c r="C12" s="58">
        <f t="shared" si="0"/>
        <v>1055.91</v>
      </c>
      <c r="D12" s="58">
        <v>1055.91</v>
      </c>
      <c r="E12" s="58"/>
      <c r="J12" s="79"/>
      <c r="K12" s="80"/>
    </row>
    <row r="13" spans="1:5" ht="12" customHeight="1">
      <c r="A13" s="78" t="s">
        <v>151</v>
      </c>
      <c r="B13" s="78" t="s">
        <v>152</v>
      </c>
      <c r="C13" s="58">
        <f t="shared" si="0"/>
        <v>527.96</v>
      </c>
      <c r="D13" s="58">
        <v>527.96</v>
      </c>
      <c r="E13" s="58"/>
    </row>
    <row r="14" spans="1:5" ht="12" customHeight="1">
      <c r="A14" s="78" t="s">
        <v>153</v>
      </c>
      <c r="B14" s="78" t="s">
        <v>154</v>
      </c>
      <c r="C14" s="58">
        <f t="shared" si="0"/>
        <v>1399.74</v>
      </c>
      <c r="D14" s="58">
        <v>1399.74</v>
      </c>
      <c r="E14" s="58"/>
    </row>
    <row r="15" spans="1:5" ht="12" customHeight="1">
      <c r="A15" s="78" t="s">
        <v>155</v>
      </c>
      <c r="B15" s="78" t="s">
        <v>156</v>
      </c>
      <c r="C15" s="58">
        <f t="shared" si="0"/>
        <v>183.98</v>
      </c>
      <c r="D15" s="58">
        <v>183.98</v>
      </c>
      <c r="E15" s="58"/>
    </row>
    <row r="16" spans="1:5" ht="12" customHeight="1">
      <c r="A16" s="78" t="s">
        <v>157</v>
      </c>
      <c r="B16" s="78" t="s">
        <v>158</v>
      </c>
      <c r="C16" s="58">
        <f t="shared" si="0"/>
        <v>1729.99</v>
      </c>
      <c r="D16" s="58">
        <v>1729.99</v>
      </c>
      <c r="E16" s="58"/>
    </row>
    <row r="17" spans="1:5" ht="12" customHeight="1">
      <c r="A17" s="78" t="s">
        <v>159</v>
      </c>
      <c r="B17" s="78" t="s">
        <v>160</v>
      </c>
      <c r="C17" s="58">
        <f t="shared" si="0"/>
        <v>64.17</v>
      </c>
      <c r="D17" s="58">
        <v>64.17</v>
      </c>
      <c r="E17" s="58"/>
    </row>
    <row r="18" spans="1:5" ht="12" customHeight="1">
      <c r="A18" s="78" t="s">
        <v>161</v>
      </c>
      <c r="B18" s="78" t="s">
        <v>162</v>
      </c>
      <c r="C18" s="58">
        <f t="shared" si="0"/>
        <v>83.58</v>
      </c>
      <c r="D18" s="58">
        <v>83.58</v>
      </c>
      <c r="E18" s="58"/>
    </row>
    <row r="19" spans="1:5" ht="12" customHeight="1">
      <c r="A19" s="76" t="s">
        <v>163</v>
      </c>
      <c r="B19" s="76" t="s">
        <v>164</v>
      </c>
      <c r="C19" s="77">
        <f>E19+D19</f>
        <v>511.18</v>
      </c>
      <c r="D19" s="77">
        <v>211.18</v>
      </c>
      <c r="E19" s="77">
        <f>SUM(E20:E29)</f>
        <v>300</v>
      </c>
    </row>
    <row r="20" spans="1:5" ht="12" customHeight="1">
      <c r="A20" s="78" t="s">
        <v>165</v>
      </c>
      <c r="B20" s="78" t="s">
        <v>166</v>
      </c>
      <c r="C20" s="58">
        <f>D20+E20</f>
        <v>42.38</v>
      </c>
      <c r="D20" s="58"/>
      <c r="E20" s="58">
        <v>42.38</v>
      </c>
    </row>
    <row r="21" spans="1:5" ht="12" customHeight="1">
      <c r="A21" s="78" t="s">
        <v>167</v>
      </c>
      <c r="B21" s="78" t="s">
        <v>168</v>
      </c>
      <c r="C21" s="58">
        <f aca="true" t="shared" si="1" ref="C21:C29">D21+E21</f>
        <v>100</v>
      </c>
      <c r="D21" s="58"/>
      <c r="E21" s="58">
        <v>100</v>
      </c>
    </row>
    <row r="22" spans="1:5" ht="12" customHeight="1">
      <c r="A22" s="78" t="s">
        <v>169</v>
      </c>
      <c r="B22" s="78" t="s">
        <v>170</v>
      </c>
      <c r="C22" s="58">
        <f t="shared" si="1"/>
        <v>7.67</v>
      </c>
      <c r="D22" s="58"/>
      <c r="E22" s="58">
        <v>7.67</v>
      </c>
    </row>
    <row r="23" spans="1:5" ht="12" customHeight="1">
      <c r="A23" s="78" t="s">
        <v>171</v>
      </c>
      <c r="B23" s="78" t="s">
        <v>172</v>
      </c>
      <c r="C23" s="58">
        <f t="shared" si="1"/>
        <v>281.94</v>
      </c>
      <c r="D23" s="58">
        <v>131.99</v>
      </c>
      <c r="E23" s="58">
        <v>149.95</v>
      </c>
    </row>
    <row r="24" spans="1:5" ht="12" customHeight="1">
      <c r="A24" s="78" t="s">
        <v>173</v>
      </c>
      <c r="B24" s="78" t="s">
        <v>174</v>
      </c>
      <c r="C24" s="58">
        <f t="shared" si="1"/>
        <v>0</v>
      </c>
      <c r="D24" s="58"/>
      <c r="E24" s="58"/>
    </row>
    <row r="25" spans="1:5" ht="12" customHeight="1">
      <c r="A25" s="78" t="s">
        <v>175</v>
      </c>
      <c r="B25" s="78" t="s">
        <v>176</v>
      </c>
      <c r="C25" s="58">
        <f t="shared" si="1"/>
        <v>79.19</v>
      </c>
      <c r="D25" s="58">
        <v>79.19</v>
      </c>
      <c r="E25" s="58"/>
    </row>
    <row r="26" spans="1:5" ht="12" customHeight="1">
      <c r="A26" s="78" t="s">
        <v>177</v>
      </c>
      <c r="B26" s="78" t="s">
        <v>178</v>
      </c>
      <c r="C26" s="58">
        <f t="shared" si="1"/>
        <v>0</v>
      </c>
      <c r="D26" s="58"/>
      <c r="E26" s="58"/>
    </row>
    <row r="27" spans="1:5" ht="12" customHeight="1">
      <c r="A27" s="78" t="s">
        <v>179</v>
      </c>
      <c r="B27" s="78" t="s">
        <v>180</v>
      </c>
      <c r="C27" s="58">
        <f t="shared" si="1"/>
        <v>0</v>
      </c>
      <c r="D27" s="58"/>
      <c r="E27" s="58"/>
    </row>
    <row r="28" spans="1:5" ht="12" customHeight="1">
      <c r="A28" s="78" t="s">
        <v>181</v>
      </c>
      <c r="B28" s="78" t="s">
        <v>182</v>
      </c>
      <c r="C28" s="58">
        <f t="shared" si="1"/>
        <v>0</v>
      </c>
      <c r="D28" s="58"/>
      <c r="E28" s="58"/>
    </row>
    <row r="29" spans="1:5" ht="12" customHeight="1">
      <c r="A29" s="78" t="s">
        <v>183</v>
      </c>
      <c r="B29" s="78" t="s">
        <v>184</v>
      </c>
      <c r="C29" s="58">
        <f t="shared" si="1"/>
        <v>0</v>
      </c>
      <c r="D29" s="58"/>
      <c r="E29" s="58"/>
    </row>
    <row r="30" spans="1:5" ht="12" customHeight="1">
      <c r="A30" s="76" t="s">
        <v>185</v>
      </c>
      <c r="B30" s="76" t="s">
        <v>186</v>
      </c>
      <c r="C30" s="77">
        <v>155.8</v>
      </c>
      <c r="D30" s="77">
        <v>155.8</v>
      </c>
      <c r="E30" s="77"/>
    </row>
    <row r="31" spans="1:5" ht="12" customHeight="1">
      <c r="A31" s="78" t="s">
        <v>187</v>
      </c>
      <c r="B31" s="78" t="s">
        <v>188</v>
      </c>
      <c r="C31" s="58">
        <v>61.89</v>
      </c>
      <c r="D31" s="58">
        <v>61.89</v>
      </c>
      <c r="E31" s="58"/>
    </row>
    <row r="32" spans="1:5" ht="12" customHeight="1">
      <c r="A32" s="78" t="s">
        <v>189</v>
      </c>
      <c r="B32" s="78" t="s">
        <v>190</v>
      </c>
      <c r="C32" s="58">
        <v>18.28</v>
      </c>
      <c r="D32" s="58">
        <v>18.28</v>
      </c>
      <c r="E32" s="58"/>
    </row>
    <row r="33" spans="1:5" ht="12" customHeight="1">
      <c r="A33" s="78" t="s">
        <v>191</v>
      </c>
      <c r="B33" s="78" t="s">
        <v>192</v>
      </c>
      <c r="C33" s="58">
        <v>27.7</v>
      </c>
      <c r="D33" s="58">
        <v>27.7</v>
      </c>
      <c r="E33" s="58"/>
    </row>
    <row r="34" spans="1:5" ht="12" customHeight="1">
      <c r="A34" s="78" t="s">
        <v>193</v>
      </c>
      <c r="B34" s="78" t="s">
        <v>194</v>
      </c>
      <c r="C34" s="58">
        <v>47.93</v>
      </c>
      <c r="D34" s="58">
        <v>47.93</v>
      </c>
      <c r="E34" s="58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D16" sqref="D16"/>
    </sheetView>
  </sheetViews>
  <sheetFormatPr defaultColWidth="9.140625" defaultRowHeight="12.75"/>
  <cols>
    <col min="1" max="1" width="11.57421875" style="0" customWidth="1"/>
    <col min="2" max="2" width="37.421875" style="0" customWidth="1"/>
    <col min="3" max="5" width="18.57421875" style="0" customWidth="1"/>
    <col min="6" max="6" width="8.8515625" style="0" customWidth="1"/>
    <col min="9" max="9" width="33.57421875" style="0" customWidth="1"/>
  </cols>
  <sheetData>
    <row r="1" spans="1:5" ht="15.75" customHeight="1">
      <c r="A1" s="61" t="s">
        <v>195</v>
      </c>
      <c r="B1" s="61"/>
      <c r="C1" s="61"/>
      <c r="D1" s="61"/>
      <c r="E1" s="61"/>
    </row>
    <row r="2" spans="1:5" ht="39.75" customHeight="1">
      <c r="A2" s="46" t="s">
        <v>196</v>
      </c>
      <c r="B2" s="46"/>
      <c r="C2" s="46"/>
      <c r="D2" s="46"/>
      <c r="E2" s="46"/>
    </row>
    <row r="3" spans="1:5" ht="18" customHeight="1">
      <c r="A3" s="45" t="s">
        <v>2</v>
      </c>
      <c r="B3" s="45"/>
      <c r="C3" s="45"/>
      <c r="D3" s="45"/>
      <c r="E3" s="62" t="s">
        <v>3</v>
      </c>
    </row>
    <row r="4" spans="1:5" ht="23.25" customHeight="1">
      <c r="A4" s="63" t="s">
        <v>69</v>
      </c>
      <c r="B4" s="63" t="s">
        <v>70</v>
      </c>
      <c r="C4" s="63" t="s">
        <v>63</v>
      </c>
      <c r="D4" s="63" t="s">
        <v>71</v>
      </c>
      <c r="E4" s="63" t="s">
        <v>72</v>
      </c>
    </row>
    <row r="5" spans="1:5" ht="18" customHeight="1">
      <c r="A5" s="64" t="s">
        <v>76</v>
      </c>
      <c r="B5" s="64" t="s">
        <v>63</v>
      </c>
      <c r="C5" s="65">
        <v>2294.66</v>
      </c>
      <c r="D5" s="66"/>
      <c r="E5" s="65">
        <v>2294.66</v>
      </c>
    </row>
    <row r="6" spans="1:5" ht="18" customHeight="1">
      <c r="A6" s="67">
        <v>212</v>
      </c>
      <c r="B6" s="68" t="s">
        <v>110</v>
      </c>
      <c r="C6" s="65">
        <v>2294.66</v>
      </c>
      <c r="D6" s="69"/>
      <c r="E6" s="65">
        <v>2294.66</v>
      </c>
    </row>
    <row r="7" spans="1:5" ht="18" customHeight="1">
      <c r="A7" s="67">
        <v>21208</v>
      </c>
      <c r="B7" s="68" t="s">
        <v>112</v>
      </c>
      <c r="C7" s="65">
        <v>2294.66</v>
      </c>
      <c r="D7" s="69"/>
      <c r="E7" s="65">
        <v>2294.66</v>
      </c>
    </row>
    <row r="8" spans="1:5" ht="18" customHeight="1">
      <c r="A8" s="67">
        <v>2120803</v>
      </c>
      <c r="B8" s="68" t="s">
        <v>114</v>
      </c>
      <c r="C8" s="65">
        <v>2294.66</v>
      </c>
      <c r="D8" s="69"/>
      <c r="E8" s="65">
        <v>2294.66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showGridLines="0" showZeros="0" workbookViewId="0" topLeftCell="A1">
      <selection activeCell="G12" sqref="G12"/>
    </sheetView>
  </sheetViews>
  <sheetFormatPr defaultColWidth="9.140625" defaultRowHeight="12.75"/>
  <cols>
    <col min="1" max="1" width="31.28125" style="0" customWidth="1"/>
    <col min="2" max="7" width="16.57421875" style="0" customWidth="1"/>
    <col min="8" max="8" width="15.57421875" style="0" customWidth="1"/>
  </cols>
  <sheetData>
    <row r="1" spans="1:7" ht="18" customHeight="1">
      <c r="A1" s="45"/>
      <c r="B1" s="45"/>
      <c r="G1" s="6" t="s">
        <v>197</v>
      </c>
    </row>
    <row r="2" spans="1:7" ht="30" customHeight="1">
      <c r="A2" s="46" t="s">
        <v>198</v>
      </c>
      <c r="B2" s="46"/>
      <c r="C2" s="46"/>
      <c r="D2" s="46"/>
      <c r="E2" s="46"/>
      <c r="F2" s="46"/>
      <c r="G2" s="46"/>
    </row>
    <row r="3" spans="1:7" ht="18" customHeight="1">
      <c r="A3" s="47" t="s">
        <v>2</v>
      </c>
      <c r="B3" s="45"/>
      <c r="C3" s="45"/>
      <c r="D3" s="45"/>
      <c r="E3" s="45"/>
      <c r="F3" s="45"/>
      <c r="G3" s="48" t="s">
        <v>58</v>
      </c>
    </row>
    <row r="4" spans="1:7" ht="28.5" customHeight="1">
      <c r="A4" s="49" t="s">
        <v>59</v>
      </c>
      <c r="B4" s="49" t="s">
        <v>63</v>
      </c>
      <c r="C4" s="50" t="s">
        <v>199</v>
      </c>
      <c r="D4" s="51" t="s">
        <v>200</v>
      </c>
      <c r="E4" s="51"/>
      <c r="F4" s="51"/>
      <c r="G4" s="52" t="s">
        <v>201</v>
      </c>
    </row>
    <row r="5" spans="1:7" ht="27.75" customHeight="1">
      <c r="A5" s="50"/>
      <c r="B5" s="49"/>
      <c r="C5" s="53"/>
      <c r="D5" s="54" t="s">
        <v>73</v>
      </c>
      <c r="E5" s="54" t="s">
        <v>202</v>
      </c>
      <c r="F5" s="55" t="s">
        <v>203</v>
      </c>
      <c r="G5" s="56"/>
    </row>
    <row r="6" spans="1:7" ht="30" customHeight="1">
      <c r="A6" s="57" t="s">
        <v>63</v>
      </c>
      <c r="B6" s="58"/>
      <c r="C6" s="58"/>
      <c r="D6" s="58"/>
      <c r="E6" s="58"/>
      <c r="F6" s="58"/>
      <c r="G6" s="58"/>
    </row>
    <row r="7" spans="2:7" s="1" customFormat="1" ht="12.75" customHeight="1">
      <c r="B7" s="5"/>
      <c r="C7" s="5"/>
      <c r="D7" s="5"/>
      <c r="E7" s="5"/>
      <c r="F7" s="5"/>
      <c r="G7" s="5"/>
    </row>
    <row r="8" spans="1:7" s="1" customFormat="1" ht="21" customHeight="1">
      <c r="A8" s="59" t="s">
        <v>204</v>
      </c>
      <c r="B8" s="5"/>
      <c r="C8" s="5"/>
      <c r="D8" s="5"/>
      <c r="E8" s="5"/>
      <c r="F8" s="5"/>
      <c r="G8" s="5"/>
    </row>
    <row r="9" ht="12.75">
      <c r="A9" s="60" t="s">
        <v>205</v>
      </c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/>
  <pageMargins left="0.75" right="0.3930555555555555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showZeros="0" workbookViewId="0" topLeftCell="A1">
      <selection activeCell="E8" sqref="E8:E47"/>
    </sheetView>
  </sheetViews>
  <sheetFormatPr defaultColWidth="9.140625" defaultRowHeight="12.75" customHeight="1"/>
  <cols>
    <col min="1" max="1" width="19.00390625" style="21" customWidth="1"/>
    <col min="2" max="2" width="44.421875" style="24" customWidth="1"/>
    <col min="3" max="3" width="12.7109375" style="21" customWidth="1"/>
    <col min="4" max="7" width="12.00390625" style="21" customWidth="1"/>
    <col min="8" max="8" width="9.140625" style="21" customWidth="1"/>
    <col min="9" max="16384" width="9.140625" style="25" customWidth="1"/>
  </cols>
  <sheetData>
    <row r="1" spans="1:7" s="21" customFormat="1" ht="19.5" customHeight="1">
      <c r="A1" s="26"/>
      <c r="B1" s="27"/>
      <c r="C1" s="26"/>
      <c r="D1" s="26"/>
      <c r="F1" s="28"/>
      <c r="G1" s="28" t="s">
        <v>206</v>
      </c>
    </row>
    <row r="2" spans="1:7" s="21" customFormat="1" ht="30" customHeight="1">
      <c r="A2" s="29" t="s">
        <v>207</v>
      </c>
      <c r="B2" s="29"/>
      <c r="C2" s="29"/>
      <c r="D2" s="29"/>
      <c r="E2" s="29"/>
      <c r="F2" s="29"/>
      <c r="G2" s="29"/>
    </row>
    <row r="3" spans="1:7" s="21" customFormat="1" ht="19.5" customHeight="1">
      <c r="A3" s="30"/>
      <c r="B3" s="31"/>
      <c r="C3" s="32"/>
      <c r="D3" s="32"/>
      <c r="F3" s="28"/>
      <c r="G3" s="28" t="s">
        <v>3</v>
      </c>
    </row>
    <row r="4" spans="1:7" s="21" customFormat="1" ht="19.5" customHeight="1">
      <c r="A4" s="33" t="s">
        <v>59</v>
      </c>
      <c r="B4" s="34" t="s">
        <v>208</v>
      </c>
      <c r="C4" s="35" t="s">
        <v>60</v>
      </c>
      <c r="D4" s="35" t="s">
        <v>209</v>
      </c>
      <c r="E4" s="35" t="s">
        <v>210</v>
      </c>
      <c r="F4" s="36" t="s">
        <v>16</v>
      </c>
      <c r="G4" s="36" t="s">
        <v>211</v>
      </c>
    </row>
    <row r="5" spans="1:7" s="21" customFormat="1" ht="19.5" customHeight="1">
      <c r="A5" s="33"/>
      <c r="B5" s="34"/>
      <c r="C5" s="35"/>
      <c r="D5" s="35"/>
      <c r="E5" s="35"/>
      <c r="F5" s="36"/>
      <c r="G5" s="36"/>
    </row>
    <row r="6" spans="1:7" s="21" customFormat="1" ht="30.75" customHeight="1">
      <c r="A6" s="33"/>
      <c r="B6" s="34"/>
      <c r="C6" s="35"/>
      <c r="D6" s="35"/>
      <c r="E6" s="35"/>
      <c r="F6" s="36"/>
      <c r="G6" s="36"/>
    </row>
    <row r="7" spans="1:7" s="21" customFormat="1" ht="19.5" customHeight="1">
      <c r="A7" s="37" t="s">
        <v>66</v>
      </c>
      <c r="B7" s="37" t="s">
        <v>66</v>
      </c>
      <c r="C7" s="37">
        <v>1</v>
      </c>
      <c r="D7" s="37">
        <v>2</v>
      </c>
      <c r="E7" s="37">
        <v>3</v>
      </c>
      <c r="F7" s="38">
        <v>4</v>
      </c>
      <c r="G7" s="38">
        <v>5</v>
      </c>
    </row>
    <row r="8" spans="1:7" s="22" customFormat="1" ht="24.75" customHeight="1">
      <c r="A8" s="39" t="s">
        <v>2</v>
      </c>
      <c r="B8" s="40" t="s">
        <v>212</v>
      </c>
      <c r="C8" s="41">
        <v>30</v>
      </c>
      <c r="D8" s="41">
        <v>30</v>
      </c>
      <c r="E8" s="41"/>
      <c r="F8" s="41"/>
      <c r="G8" s="41"/>
    </row>
    <row r="9" spans="1:7" s="22" customFormat="1" ht="24.75" customHeight="1">
      <c r="A9" s="39" t="s">
        <v>2</v>
      </c>
      <c r="B9" s="40" t="s">
        <v>213</v>
      </c>
      <c r="C9" s="41">
        <v>10</v>
      </c>
      <c r="D9" s="41">
        <v>10</v>
      </c>
      <c r="E9" s="41"/>
      <c r="F9" s="41"/>
      <c r="G9" s="41"/>
    </row>
    <row r="10" spans="1:7" s="22" customFormat="1" ht="24.75" customHeight="1">
      <c r="A10" s="39" t="s">
        <v>2</v>
      </c>
      <c r="B10" s="40" t="s">
        <v>214</v>
      </c>
      <c r="C10" s="41">
        <v>1.7</v>
      </c>
      <c r="D10" s="41">
        <v>1.7</v>
      </c>
      <c r="E10" s="41"/>
      <c r="F10" s="41"/>
      <c r="G10" s="41"/>
    </row>
    <row r="11" spans="1:7" s="22" customFormat="1" ht="24.75" customHeight="1">
      <c r="A11" s="39" t="s">
        <v>2</v>
      </c>
      <c r="B11" s="40" t="s">
        <v>215</v>
      </c>
      <c r="C11" s="41">
        <v>390</v>
      </c>
      <c r="D11" s="41">
        <v>390</v>
      </c>
      <c r="E11" s="41"/>
      <c r="F11" s="41"/>
      <c r="G11" s="41"/>
    </row>
    <row r="12" spans="1:7" s="22" customFormat="1" ht="24.75" customHeight="1">
      <c r="A12" s="39" t="s">
        <v>2</v>
      </c>
      <c r="B12" s="40" t="s">
        <v>216</v>
      </c>
      <c r="C12" s="41">
        <v>474.37</v>
      </c>
      <c r="D12" s="41"/>
      <c r="E12" s="41"/>
      <c r="F12" s="41">
        <v>474.37</v>
      </c>
      <c r="G12" s="41"/>
    </row>
    <row r="13" spans="1:7" s="22" customFormat="1" ht="24.75" customHeight="1">
      <c r="A13" s="39" t="s">
        <v>2</v>
      </c>
      <c r="B13" s="40" t="s">
        <v>217</v>
      </c>
      <c r="C13" s="41">
        <v>211.59</v>
      </c>
      <c r="D13" s="41"/>
      <c r="E13" s="41"/>
      <c r="F13" s="41">
        <v>211.59</v>
      </c>
      <c r="G13" s="41"/>
    </row>
    <row r="14" spans="1:7" s="22" customFormat="1" ht="24.75" customHeight="1">
      <c r="A14" s="39" t="s">
        <v>2</v>
      </c>
      <c r="B14" s="40" t="s">
        <v>218</v>
      </c>
      <c r="C14" s="41">
        <v>123</v>
      </c>
      <c r="D14" s="41">
        <v>123</v>
      </c>
      <c r="E14" s="41"/>
      <c r="F14" s="41"/>
      <c r="G14" s="41"/>
    </row>
    <row r="15" spans="1:7" s="22" customFormat="1" ht="24.75" customHeight="1">
      <c r="A15" s="39" t="s">
        <v>2</v>
      </c>
      <c r="B15" s="40" t="s">
        <v>219</v>
      </c>
      <c r="C15" s="41">
        <v>68.38</v>
      </c>
      <c r="D15" s="41">
        <v>68.38</v>
      </c>
      <c r="E15" s="41"/>
      <c r="F15" s="41"/>
      <c r="G15" s="41"/>
    </row>
    <row r="16" spans="1:7" s="22" customFormat="1" ht="24.75" customHeight="1">
      <c r="A16" s="39" t="s">
        <v>2</v>
      </c>
      <c r="B16" s="40" t="s">
        <v>220</v>
      </c>
      <c r="C16" s="41">
        <v>30</v>
      </c>
      <c r="D16" s="41">
        <v>30</v>
      </c>
      <c r="E16" s="41"/>
      <c r="F16" s="41"/>
      <c r="G16" s="41"/>
    </row>
    <row r="17" spans="1:7" s="22" customFormat="1" ht="24.75" customHeight="1">
      <c r="A17" s="39" t="s">
        <v>2</v>
      </c>
      <c r="B17" s="40" t="s">
        <v>221</v>
      </c>
      <c r="C17" s="41">
        <v>11.6</v>
      </c>
      <c r="D17" s="41">
        <v>11.6</v>
      </c>
      <c r="E17" s="41"/>
      <c r="F17" s="41"/>
      <c r="G17" s="41"/>
    </row>
    <row r="18" spans="1:7" s="22" customFormat="1" ht="24.75" customHeight="1">
      <c r="A18" s="39" t="s">
        <v>2</v>
      </c>
      <c r="B18" s="40" t="s">
        <v>222</v>
      </c>
      <c r="C18" s="41">
        <v>338</v>
      </c>
      <c r="D18" s="41">
        <v>338</v>
      </c>
      <c r="E18" s="41"/>
      <c r="F18" s="41"/>
      <c r="G18" s="41"/>
    </row>
    <row r="19" spans="1:7" s="22" customFormat="1" ht="24.75" customHeight="1">
      <c r="A19" s="39" t="s">
        <v>2</v>
      </c>
      <c r="B19" s="40" t="s">
        <v>223</v>
      </c>
      <c r="C19" s="41">
        <v>27.78</v>
      </c>
      <c r="D19" s="41">
        <v>27.78</v>
      </c>
      <c r="E19" s="41"/>
      <c r="F19" s="41"/>
      <c r="G19" s="41"/>
    </row>
    <row r="20" spans="1:7" s="22" customFormat="1" ht="24.75" customHeight="1">
      <c r="A20" s="39" t="s">
        <v>2</v>
      </c>
      <c r="B20" s="40" t="s">
        <v>224</v>
      </c>
      <c r="C20" s="41">
        <v>2490.8</v>
      </c>
      <c r="D20" s="41"/>
      <c r="E20" s="41"/>
      <c r="F20" s="41"/>
      <c r="G20" s="41">
        <v>2490.8</v>
      </c>
    </row>
    <row r="21" spans="1:7" s="22" customFormat="1" ht="24.75" customHeight="1">
      <c r="A21" s="39" t="s">
        <v>2</v>
      </c>
      <c r="B21" s="40" t="s">
        <v>225</v>
      </c>
      <c r="C21" s="41">
        <v>1480.31</v>
      </c>
      <c r="D21" s="41"/>
      <c r="E21" s="41"/>
      <c r="F21" s="41">
        <v>1073.59</v>
      </c>
      <c r="G21" s="41">
        <v>406.72</v>
      </c>
    </row>
    <row r="22" spans="1:9" s="23" customFormat="1" ht="24.75" customHeight="1">
      <c r="A22" s="39" t="s">
        <v>2</v>
      </c>
      <c r="B22" s="40" t="s">
        <v>226</v>
      </c>
      <c r="C22" s="41">
        <v>80</v>
      </c>
      <c r="D22" s="41">
        <v>80</v>
      </c>
      <c r="E22" s="41"/>
      <c r="F22" s="41"/>
      <c r="G22" s="41"/>
      <c r="H22" s="22"/>
      <c r="I22" s="22"/>
    </row>
    <row r="23" spans="1:9" s="23" customFormat="1" ht="24.75" customHeight="1">
      <c r="A23" s="39" t="s">
        <v>2</v>
      </c>
      <c r="B23" s="40" t="s">
        <v>227</v>
      </c>
      <c r="C23" s="41">
        <v>394.82</v>
      </c>
      <c r="D23" s="41">
        <v>394.82</v>
      </c>
      <c r="E23" s="41"/>
      <c r="F23" s="41"/>
      <c r="G23" s="41"/>
      <c r="H23" s="22"/>
      <c r="I23" s="22"/>
    </row>
    <row r="24" spans="1:9" s="23" customFormat="1" ht="24.75" customHeight="1">
      <c r="A24" s="39" t="s">
        <v>2</v>
      </c>
      <c r="B24" s="40" t="s">
        <v>228</v>
      </c>
      <c r="C24" s="41">
        <v>260</v>
      </c>
      <c r="D24" s="41">
        <v>260</v>
      </c>
      <c r="E24" s="41"/>
      <c r="F24" s="41"/>
      <c r="G24" s="41"/>
      <c r="H24" s="22"/>
      <c r="I24" s="22"/>
    </row>
    <row r="25" spans="1:9" s="23" customFormat="1" ht="24.75" customHeight="1">
      <c r="A25" s="39" t="s">
        <v>2</v>
      </c>
      <c r="B25" s="40" t="s">
        <v>229</v>
      </c>
      <c r="C25" s="41">
        <v>240</v>
      </c>
      <c r="D25" s="41">
        <v>240</v>
      </c>
      <c r="E25" s="41"/>
      <c r="F25" s="41"/>
      <c r="G25" s="41"/>
      <c r="H25" s="22"/>
      <c r="I25" s="22"/>
    </row>
    <row r="26" spans="1:9" s="23" customFormat="1" ht="24.75" customHeight="1">
      <c r="A26" s="39" t="s">
        <v>2</v>
      </c>
      <c r="B26" s="40" t="s">
        <v>230</v>
      </c>
      <c r="C26" s="41">
        <v>315.32</v>
      </c>
      <c r="D26" s="41"/>
      <c r="E26" s="41"/>
      <c r="F26" s="41">
        <v>315.32</v>
      </c>
      <c r="G26" s="41"/>
      <c r="H26" s="22"/>
      <c r="I26" s="22"/>
    </row>
    <row r="27" spans="1:9" s="23" customFormat="1" ht="24.75" customHeight="1">
      <c r="A27" s="39" t="s">
        <v>2</v>
      </c>
      <c r="B27" s="40" t="s">
        <v>231</v>
      </c>
      <c r="C27" s="41">
        <v>122.4</v>
      </c>
      <c r="D27" s="41">
        <v>122.4</v>
      </c>
      <c r="E27" s="41"/>
      <c r="F27" s="41"/>
      <c r="G27" s="42"/>
      <c r="H27" s="22"/>
      <c r="I27" s="22"/>
    </row>
    <row r="28" spans="1:9" s="23" customFormat="1" ht="24.75" customHeight="1">
      <c r="A28" s="39" t="s">
        <v>2</v>
      </c>
      <c r="B28" s="40" t="s">
        <v>232</v>
      </c>
      <c r="C28" s="41">
        <v>1.31</v>
      </c>
      <c r="D28" s="41">
        <v>1.31</v>
      </c>
      <c r="E28" s="41"/>
      <c r="F28" s="43"/>
      <c r="G28" s="44"/>
      <c r="H28" s="22"/>
      <c r="I28" s="22"/>
    </row>
    <row r="29" spans="1:9" s="23" customFormat="1" ht="24.75" customHeight="1">
      <c r="A29" s="39" t="s">
        <v>2</v>
      </c>
      <c r="B29" s="40" t="s">
        <v>233</v>
      </c>
      <c r="C29" s="41">
        <v>120</v>
      </c>
      <c r="D29" s="41">
        <v>120</v>
      </c>
      <c r="E29" s="41"/>
      <c r="F29" s="43"/>
      <c r="G29" s="44"/>
      <c r="H29" s="22"/>
      <c r="I29" s="22"/>
    </row>
    <row r="30" spans="1:9" s="23" customFormat="1" ht="24.75" customHeight="1">
      <c r="A30" s="39" t="s">
        <v>2</v>
      </c>
      <c r="B30" s="40" t="s">
        <v>234</v>
      </c>
      <c r="C30" s="41">
        <v>282.33</v>
      </c>
      <c r="D30" s="41">
        <v>282.33</v>
      </c>
      <c r="E30" s="41"/>
      <c r="F30" s="43"/>
      <c r="G30" s="44"/>
      <c r="H30" s="22"/>
      <c r="I30" s="22"/>
    </row>
    <row r="31" spans="1:9" s="23" customFormat="1" ht="24.75" customHeight="1">
      <c r="A31" s="39" t="s">
        <v>2</v>
      </c>
      <c r="B31" s="40" t="s">
        <v>235</v>
      </c>
      <c r="C31" s="41">
        <v>340</v>
      </c>
      <c r="D31" s="41">
        <v>340</v>
      </c>
      <c r="E31" s="41"/>
      <c r="F31" s="43"/>
      <c r="G31" s="44"/>
      <c r="H31" s="22"/>
      <c r="I31" s="22"/>
    </row>
    <row r="32" spans="1:9" s="23" customFormat="1" ht="24.75" customHeight="1">
      <c r="A32" s="39" t="s">
        <v>2</v>
      </c>
      <c r="B32" s="40" t="s">
        <v>236</v>
      </c>
      <c r="C32" s="41">
        <v>353</v>
      </c>
      <c r="D32" s="41">
        <v>353</v>
      </c>
      <c r="E32" s="41"/>
      <c r="F32" s="43"/>
      <c r="G32" s="44"/>
      <c r="H32" s="22"/>
      <c r="I32" s="22"/>
    </row>
    <row r="33" spans="1:9" s="23" customFormat="1" ht="24.75" customHeight="1">
      <c r="A33" s="39" t="s">
        <v>2</v>
      </c>
      <c r="B33" s="40" t="s">
        <v>237</v>
      </c>
      <c r="C33" s="41">
        <v>3.5</v>
      </c>
      <c r="D33" s="41">
        <v>3.5</v>
      </c>
      <c r="E33" s="41"/>
      <c r="F33" s="41"/>
      <c r="G33" s="41"/>
      <c r="H33" s="22"/>
      <c r="I33" s="22"/>
    </row>
    <row r="34" spans="1:9" s="23" customFormat="1" ht="24.75" customHeight="1">
      <c r="A34" s="39" t="s">
        <v>2</v>
      </c>
      <c r="B34" s="40" t="s">
        <v>238</v>
      </c>
      <c r="C34" s="41">
        <v>5</v>
      </c>
      <c r="D34" s="41">
        <v>5</v>
      </c>
      <c r="E34" s="41"/>
      <c r="F34" s="41"/>
      <c r="G34" s="41"/>
      <c r="H34" s="22"/>
      <c r="I34" s="22"/>
    </row>
    <row r="35" spans="1:9" s="23" customFormat="1" ht="24.75" customHeight="1">
      <c r="A35" s="39" t="s">
        <v>2</v>
      </c>
      <c r="B35" s="40" t="s">
        <v>239</v>
      </c>
      <c r="C35" s="41">
        <v>13.5</v>
      </c>
      <c r="D35" s="41">
        <v>13.5</v>
      </c>
      <c r="E35" s="41"/>
      <c r="F35" s="41"/>
      <c r="G35" s="41"/>
      <c r="H35" s="22"/>
      <c r="I35" s="22"/>
    </row>
    <row r="36" spans="1:9" s="23" customFormat="1" ht="24.75" customHeight="1">
      <c r="A36" s="39" t="s">
        <v>2</v>
      </c>
      <c r="B36" s="40" t="s">
        <v>240</v>
      </c>
      <c r="C36" s="41">
        <v>1234</v>
      </c>
      <c r="D36" s="41">
        <v>1234</v>
      </c>
      <c r="E36" s="41"/>
      <c r="F36" s="41"/>
      <c r="G36" s="41"/>
      <c r="H36" s="22"/>
      <c r="I36" s="22"/>
    </row>
    <row r="37" spans="1:9" s="23" customFormat="1" ht="24.75" customHeight="1">
      <c r="A37" s="39" t="s">
        <v>2</v>
      </c>
      <c r="B37" s="40" t="s">
        <v>241</v>
      </c>
      <c r="C37" s="41">
        <v>4000</v>
      </c>
      <c r="D37" s="41">
        <v>4000</v>
      </c>
      <c r="E37" s="41"/>
      <c r="F37" s="41"/>
      <c r="G37" s="41"/>
      <c r="H37" s="22"/>
      <c r="I37" s="22"/>
    </row>
    <row r="38" spans="1:9" s="23" customFormat="1" ht="24.75" customHeight="1">
      <c r="A38" s="39" t="s">
        <v>2</v>
      </c>
      <c r="B38" s="40" t="s">
        <v>242</v>
      </c>
      <c r="C38" s="41">
        <v>14.66</v>
      </c>
      <c r="D38" s="41"/>
      <c r="E38" s="41">
        <v>14.66</v>
      </c>
      <c r="F38" s="41"/>
      <c r="G38" s="41"/>
      <c r="H38" s="22"/>
      <c r="I38" s="22"/>
    </row>
    <row r="39" spans="1:9" s="23" customFormat="1" ht="24.75" customHeight="1">
      <c r="A39" s="39" t="s">
        <v>2</v>
      </c>
      <c r="B39" s="40" t="s">
        <v>243</v>
      </c>
      <c r="C39" s="41">
        <v>5</v>
      </c>
      <c r="D39" s="41"/>
      <c r="E39" s="41">
        <v>5</v>
      </c>
      <c r="F39" s="41"/>
      <c r="G39" s="41"/>
      <c r="H39" s="22"/>
      <c r="I39" s="22"/>
    </row>
    <row r="40" spans="1:9" s="23" customFormat="1" ht="24.75" customHeight="1">
      <c r="A40" s="39" t="s">
        <v>2</v>
      </c>
      <c r="B40" s="40" t="s">
        <v>244</v>
      </c>
      <c r="C40" s="41">
        <v>400</v>
      </c>
      <c r="D40" s="41"/>
      <c r="E40" s="41">
        <v>400</v>
      </c>
      <c r="F40" s="41"/>
      <c r="G40" s="41"/>
      <c r="H40" s="22"/>
      <c r="I40" s="22"/>
    </row>
    <row r="41" spans="1:9" s="23" customFormat="1" ht="24.75" customHeight="1">
      <c r="A41" s="39" t="s">
        <v>2</v>
      </c>
      <c r="B41" s="40" t="s">
        <v>245</v>
      </c>
      <c r="C41" s="41">
        <v>100</v>
      </c>
      <c r="D41" s="41"/>
      <c r="E41" s="41">
        <v>100</v>
      </c>
      <c r="F41" s="41"/>
      <c r="G41" s="41"/>
      <c r="H41" s="22"/>
      <c r="I41" s="22"/>
    </row>
    <row r="42" spans="1:9" s="23" customFormat="1" ht="24.75" customHeight="1">
      <c r="A42" s="39" t="s">
        <v>2</v>
      </c>
      <c r="B42" s="40" t="s">
        <v>246</v>
      </c>
      <c r="C42" s="41">
        <v>650</v>
      </c>
      <c r="D42" s="41"/>
      <c r="E42" s="41">
        <v>650</v>
      </c>
      <c r="F42" s="41"/>
      <c r="G42" s="41"/>
      <c r="H42" s="22"/>
      <c r="I42" s="22"/>
    </row>
    <row r="43" spans="1:9" s="23" customFormat="1" ht="24.75" customHeight="1">
      <c r="A43" s="39" t="s">
        <v>2</v>
      </c>
      <c r="B43" s="40" t="s">
        <v>247</v>
      </c>
      <c r="C43" s="41">
        <v>260</v>
      </c>
      <c r="D43" s="41"/>
      <c r="E43" s="41">
        <v>260</v>
      </c>
      <c r="F43" s="41"/>
      <c r="G43" s="41"/>
      <c r="H43" s="22"/>
      <c r="I43" s="22"/>
    </row>
    <row r="44" spans="1:9" s="23" customFormat="1" ht="24.75" customHeight="1">
      <c r="A44" s="39" t="s">
        <v>2</v>
      </c>
      <c r="B44" s="40" t="s">
        <v>248</v>
      </c>
      <c r="C44" s="41">
        <v>130</v>
      </c>
      <c r="D44" s="41"/>
      <c r="E44" s="41">
        <v>130</v>
      </c>
      <c r="F44" s="41"/>
      <c r="G44" s="41"/>
      <c r="H44" s="22"/>
      <c r="I44" s="22"/>
    </row>
    <row r="45" spans="1:9" s="23" customFormat="1" ht="24.75" customHeight="1">
      <c r="A45" s="39" t="s">
        <v>2</v>
      </c>
      <c r="B45" s="40" t="s">
        <v>249</v>
      </c>
      <c r="C45" s="41">
        <v>500</v>
      </c>
      <c r="D45" s="41"/>
      <c r="E45" s="41">
        <v>500</v>
      </c>
      <c r="F45" s="41"/>
      <c r="G45" s="41"/>
      <c r="H45" s="22"/>
      <c r="I45" s="22"/>
    </row>
    <row r="46" spans="1:9" s="23" customFormat="1" ht="24.75" customHeight="1">
      <c r="A46" s="39" t="s">
        <v>2</v>
      </c>
      <c r="B46" s="40" t="s">
        <v>250</v>
      </c>
      <c r="C46" s="41">
        <v>235</v>
      </c>
      <c r="D46" s="41"/>
      <c r="E46" s="41">
        <v>225</v>
      </c>
      <c r="F46" s="41">
        <v>10</v>
      </c>
      <c r="G46" s="41"/>
      <c r="H46" s="22"/>
      <c r="I46" s="22"/>
    </row>
    <row r="47" spans="1:9" s="23" customFormat="1" ht="24.75" customHeight="1">
      <c r="A47" s="39" t="s">
        <v>2</v>
      </c>
      <c r="B47" s="40" t="s">
        <v>251</v>
      </c>
      <c r="C47" s="41">
        <v>10</v>
      </c>
      <c r="D47" s="41"/>
      <c r="E47" s="41">
        <v>10</v>
      </c>
      <c r="F47" s="41"/>
      <c r="G47" s="41"/>
      <c r="H47" s="22"/>
      <c r="I47" s="22"/>
    </row>
  </sheetData>
  <sheetProtection/>
  <mergeCells count="8">
    <mergeCell ref="A2:G2"/>
    <mergeCell ref="A4:A6"/>
    <mergeCell ref="B4:B6"/>
    <mergeCell ref="C4:C6"/>
    <mergeCell ref="D4:D6"/>
    <mergeCell ref="E4:E6"/>
    <mergeCell ref="F4:F6"/>
    <mergeCell ref="G4:G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离忧</cp:lastModifiedBy>
  <dcterms:created xsi:type="dcterms:W3CDTF">2021-04-01T15:15:04Z</dcterms:created>
  <dcterms:modified xsi:type="dcterms:W3CDTF">2022-06-02T07:46:40Z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2052-11.1.0.11744</vt:lpwstr>
  </property>
  <property fmtid="{D5CDD505-2E9C-101B-9397-08002B2CF9AE}" pid="5" name="I">
    <vt:lpwstr>8970AC68E01E4E50A76E0F6CF153BF1F</vt:lpwstr>
  </property>
</Properties>
</file>